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EsteLivro"/>
  <mc:AlternateContent xmlns:mc="http://schemas.openxmlformats.org/markup-compatibility/2006">
    <mc:Choice Requires="x15">
      <x15ac:absPath xmlns:x15ac="http://schemas.microsoft.com/office/spreadsheetml/2010/11/ac" url="D:\Documents\2018\2018_Regulamento aprendizagem_revisão\VERSÃO DE TRABALHO_2018\Anexos\"/>
    </mc:Choice>
  </mc:AlternateContent>
  <bookViews>
    <workbookView xWindow="0" yWindow="0" windowWidth="19200" windowHeight="10335" tabRatio="670" firstSheet="1" activeTab="2"/>
  </bookViews>
  <sheets>
    <sheet name="Ficha inscrição fl.1" sheetId="1" r:id="rId1"/>
    <sheet name="P. financiamento fl.2" sheetId="2" r:id="rId2"/>
    <sheet name="P. financiamento fl.3" sheetId="7" r:id="rId3"/>
    <sheet name="P. financiamento fl.4" sheetId="4" r:id="rId4"/>
    <sheet name="P. financiamento fl.5" sheetId="5" r:id="rId5"/>
    <sheet name="Folha1" sheetId="6" state="hidden" r:id="rId6"/>
  </sheets>
  <calcPr calcId="171027"/>
</workbook>
</file>

<file path=xl/calcChain.xml><?xml version="1.0" encoding="utf-8"?>
<calcChain xmlns="http://schemas.openxmlformats.org/spreadsheetml/2006/main">
  <c r="V8" i="7" l="1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7" i="7"/>
  <c r="T9" i="7" l="1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Y8" i="7"/>
  <c r="Y9" i="7"/>
  <c r="Z9" i="7" s="1"/>
  <c r="Y10" i="7"/>
  <c r="Z10" i="7" s="1"/>
  <c r="Y11" i="7"/>
  <c r="Z11" i="7" s="1"/>
  <c r="Y12" i="7"/>
  <c r="Y13" i="7"/>
  <c r="Z13" i="7" s="1"/>
  <c r="Y14" i="7"/>
  <c r="Y15" i="7"/>
  <c r="Z15" i="7" s="1"/>
  <c r="Y16" i="7"/>
  <c r="AA16" i="7" s="1"/>
  <c r="AB16" i="7" s="1"/>
  <c r="Y17" i="7"/>
  <c r="Z17" i="7" s="1"/>
  <c r="Y18" i="7"/>
  <c r="AA18" i="7" s="1"/>
  <c r="AB18" i="7" s="1"/>
  <c r="Y19" i="7"/>
  <c r="Z19" i="7" s="1"/>
  <c r="Y20" i="7"/>
  <c r="AA20" i="7" s="1"/>
  <c r="AB20" i="7" s="1"/>
  <c r="Y21" i="7"/>
  <c r="Z21" i="7" s="1"/>
  <c r="Y22" i="7"/>
  <c r="AA22" i="7" s="1"/>
  <c r="AB22" i="7" s="1"/>
  <c r="Y23" i="7"/>
  <c r="Z23" i="7" s="1"/>
  <c r="Y24" i="7"/>
  <c r="AA24" i="7" s="1"/>
  <c r="AB24" i="7" s="1"/>
  <c r="Y25" i="7"/>
  <c r="Z25" i="7" s="1"/>
  <c r="Y26" i="7"/>
  <c r="AA26" i="7" s="1"/>
  <c r="AB26" i="7" s="1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AC26" i="7" s="1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AC18" i="7" l="1"/>
  <c r="AC16" i="7"/>
  <c r="AC24" i="7"/>
  <c r="AC22" i="7"/>
  <c r="AC20" i="7"/>
  <c r="Z18" i="7"/>
  <c r="Z26" i="7"/>
  <c r="AA25" i="7"/>
  <c r="AA23" i="7"/>
  <c r="AA21" i="7"/>
  <c r="AA19" i="7"/>
  <c r="AA17" i="7"/>
  <c r="AB17" i="7" s="1"/>
  <c r="AC17" i="7" s="1"/>
  <c r="AA15" i="7"/>
  <c r="AB15" i="7" s="1"/>
  <c r="AC15" i="7" s="1"/>
  <c r="AA13" i="7"/>
  <c r="AB13" i="7" s="1"/>
  <c r="AC13" i="7" s="1"/>
  <c r="AA11" i="7"/>
  <c r="AA9" i="7"/>
  <c r="AB9" i="7" s="1"/>
  <c r="AC9" i="7" s="1"/>
  <c r="AB11" i="7"/>
  <c r="AC11" i="7" s="1"/>
  <c r="Z22" i="7"/>
  <c r="Z14" i="7"/>
  <c r="AA14" i="7"/>
  <c r="AB14" i="7" s="1"/>
  <c r="AC14" i="7" s="1"/>
  <c r="AA12" i="7"/>
  <c r="AB12" i="7" s="1"/>
  <c r="AC12" i="7" s="1"/>
  <c r="AA10" i="7"/>
  <c r="AB10" i="7" s="1"/>
  <c r="AC10" i="7" s="1"/>
  <c r="AA8" i="7"/>
  <c r="AB8" i="7" s="1"/>
  <c r="AC8" i="7" s="1"/>
  <c r="AB25" i="7"/>
  <c r="AC25" i="7" s="1"/>
  <c r="AB23" i="7"/>
  <c r="AC23" i="7" s="1"/>
  <c r="AB21" i="7"/>
  <c r="AC21" i="7" s="1"/>
  <c r="AB19" i="7"/>
  <c r="AC19" i="7" s="1"/>
  <c r="Z24" i="7"/>
  <c r="Z20" i="7"/>
  <c r="Z16" i="7"/>
  <c r="Z12" i="7"/>
  <c r="Z8" i="7"/>
  <c r="T7" i="7" l="1"/>
  <c r="X7" i="7" l="1"/>
  <c r="Y7" i="7"/>
  <c r="T8" i="7"/>
  <c r="W7" i="7"/>
  <c r="G9" i="4"/>
  <c r="L28" i="7"/>
  <c r="N28" i="7"/>
  <c r="O28" i="7"/>
  <c r="P28" i="7"/>
  <c r="R28" i="7"/>
  <c r="U28" i="7"/>
  <c r="J28" i="7"/>
  <c r="AA7" i="7" l="1"/>
  <c r="AB7" i="7" s="1"/>
  <c r="Z7" i="7"/>
  <c r="T28" i="7"/>
  <c r="AC7" i="7" l="1"/>
  <c r="AC28" i="7" l="1"/>
  <c r="G16" i="4" s="1"/>
  <c r="G17" i="4" s="1"/>
</calcChain>
</file>

<file path=xl/sharedStrings.xml><?xml version="1.0" encoding="utf-8"?>
<sst xmlns="http://schemas.openxmlformats.org/spreadsheetml/2006/main" count="385" uniqueCount="363">
  <si>
    <t>4.</t>
  </si>
  <si>
    <t>5.</t>
  </si>
  <si>
    <t>TERMO DE RESPONSABILIDADE</t>
  </si>
  <si>
    <t>Nome</t>
  </si>
  <si>
    <t>Data</t>
  </si>
  <si>
    <t>Assinatura*</t>
  </si>
  <si>
    <t>1.</t>
  </si>
  <si>
    <t>RECEPÇÃO</t>
  </si>
  <si>
    <t>IDENTIFICAÇÃO DA ENTIDADE</t>
  </si>
  <si>
    <t>Assinatura</t>
  </si>
  <si>
    <t>2.</t>
  </si>
  <si>
    <t>NIPC</t>
  </si>
  <si>
    <t>2.2 Endereço</t>
  </si>
  <si>
    <t>C. Postal</t>
  </si>
  <si>
    <t>Telef.</t>
  </si>
  <si>
    <t>Fax</t>
  </si>
  <si>
    <t>Cód.</t>
  </si>
  <si>
    <t>Início</t>
  </si>
  <si>
    <t>CAE</t>
  </si>
  <si>
    <t>Cargo</t>
  </si>
  <si>
    <t>3.</t>
  </si>
  <si>
    <t xml:space="preserve">        Função</t>
  </si>
  <si>
    <t>FUNDO SOCIAL EUROPEU</t>
  </si>
  <si>
    <t>Domínios________________________________________________________________</t>
  </si>
  <si>
    <t>E-mail</t>
  </si>
  <si>
    <t xml:space="preserve">na Cons. do Registo </t>
  </si>
  <si>
    <t xml:space="preserve">Capital Social </t>
  </si>
  <si>
    <t>6.</t>
  </si>
  <si>
    <t>CURSOS DE APRENDIZAGEM</t>
  </si>
  <si>
    <t>A preencher pelo IEFP, I.P.</t>
  </si>
  <si>
    <t xml:space="preserve"> 2.1 Denominação social</t>
  </si>
  <si>
    <t>CERTIFICAÇÃO (DGERT)</t>
  </si>
  <si>
    <t>O/s subscritor/es assume/m inteira responsabilidade pelas informações constantes neste formulário.</t>
  </si>
  <si>
    <t>*Assinatura do/a detentor/a de poderes para obrigar a entidade. Tratando-se de uma entidade de direito público é necessário utilizar o selo branco.</t>
  </si>
  <si>
    <t>Anexar fotocópia do cartão de NIPC, do pacto social, Certidão da Fazenda Pública e Segurança Social e Certificação pela DGERT</t>
  </si>
  <si>
    <t xml:space="preserve"> 2.3 Concelho</t>
  </si>
  <si>
    <t xml:space="preserve"> 2.4 Natureza jurídica</t>
  </si>
  <si>
    <t xml:space="preserve"> 2.5 Matrícula  n.º</t>
  </si>
  <si>
    <t xml:space="preserve"> 2.6 Data de constituição</t>
  </si>
  <si>
    <t xml:space="preserve"> 2.9 Pessoa a contactar</t>
  </si>
  <si>
    <t>Serviço Recetor</t>
  </si>
  <si>
    <t>Data de receção</t>
  </si>
  <si>
    <t>de atividade</t>
  </si>
  <si>
    <t xml:space="preserve"> 2.7 Atividade Principal</t>
  </si>
  <si>
    <t xml:space="preserve"> 2.8 Atividades secundárias</t>
  </si>
  <si>
    <t xml:space="preserve">  A preencher pelo IEFP, I.P.</t>
  </si>
  <si>
    <t xml:space="preserve">   Serviço Recetor</t>
  </si>
  <si>
    <t xml:space="preserve">   Assinatura</t>
  </si>
  <si>
    <t>PROCESSO DE DECISÃO</t>
  </si>
  <si>
    <t>2.1 Análise técnica</t>
  </si>
  <si>
    <t>2.2</t>
  </si>
  <si>
    <t>Pareceres</t>
  </si>
  <si>
    <t>2.3</t>
  </si>
  <si>
    <t>Decisão</t>
  </si>
  <si>
    <t>N.º de formandos aprovados</t>
  </si>
  <si>
    <t>Montante aprovado</t>
  </si>
  <si>
    <t xml:space="preserve">   Montante pedido</t>
  </si>
  <si>
    <t>Financiamento público</t>
  </si>
  <si>
    <t xml:space="preserve">   Montante proposto</t>
  </si>
  <si>
    <t xml:space="preserve">    Montante proposto</t>
  </si>
  <si>
    <t xml:space="preserve">   Financiamento</t>
  </si>
  <si>
    <t xml:space="preserve">    Financiamento</t>
  </si>
  <si>
    <t xml:space="preserve">   público</t>
  </si>
  <si>
    <t xml:space="preserve">    público</t>
  </si>
  <si>
    <t xml:space="preserve">  Data</t>
  </si>
  <si>
    <t xml:space="preserve">  O</t>
  </si>
  <si>
    <t xml:space="preserve">     O</t>
  </si>
  <si>
    <t>O</t>
  </si>
  <si>
    <t xml:space="preserve">  Ass.</t>
  </si>
  <si>
    <t xml:space="preserve">     Ass.</t>
  </si>
  <si>
    <t>Ass.</t>
  </si>
  <si>
    <t xml:space="preserve">DESIGNAÇÃO DA ENTIDADE </t>
  </si>
  <si>
    <t>Programa</t>
  </si>
  <si>
    <t>Eixo</t>
  </si>
  <si>
    <t>Código</t>
  </si>
  <si>
    <t>Curso N.º</t>
  </si>
  <si>
    <t>N.º de Formandos</t>
  </si>
  <si>
    <t>Horas por Formando</t>
  </si>
  <si>
    <t>Volume de Formação</t>
  </si>
  <si>
    <t>Volume de horas de Formação</t>
  </si>
  <si>
    <t>Volume de dias de Formação</t>
  </si>
  <si>
    <t>SC</t>
  </si>
  <si>
    <t>C</t>
  </si>
  <si>
    <t>T</t>
  </si>
  <si>
    <t>FPCT</t>
  </si>
  <si>
    <t>Totais</t>
  </si>
  <si>
    <t xml:space="preserve">Horas de Monitoragem </t>
  </si>
  <si>
    <t>Formação em sala (a)</t>
  </si>
  <si>
    <t>FPCT
(b)</t>
  </si>
  <si>
    <t>TOTAL
(a) + (b)</t>
  </si>
  <si>
    <t>%</t>
  </si>
  <si>
    <t>Formação em sala: SC + C + T</t>
  </si>
  <si>
    <t>FPCT - Formação Prática em Contexto de Trabalho</t>
  </si>
  <si>
    <t>(em Euros)</t>
  </si>
  <si>
    <t xml:space="preserve">         7.1 Custos elegíveis</t>
  </si>
  <si>
    <t>TOTAL</t>
  </si>
  <si>
    <t>1. Encargos com Formandos</t>
  </si>
  <si>
    <t xml:space="preserve">    Bolsas de profissionalização</t>
  </si>
  <si>
    <t xml:space="preserve">    Encargos com Alimentação </t>
  </si>
  <si>
    <t xml:space="preserve">    Encargos com Transporte </t>
  </si>
  <si>
    <t xml:space="preserve">    Encargos com Alojamento</t>
  </si>
  <si>
    <t xml:space="preserve">    Outros encargos</t>
  </si>
  <si>
    <t xml:space="preserve">    CUSTO TOTAL ELEGÍVEL</t>
  </si>
  <si>
    <t xml:space="preserve">         7.2 Receitas próprias</t>
  </si>
  <si>
    <t>Endereço</t>
  </si>
  <si>
    <t>Código Postal</t>
  </si>
  <si>
    <t>Concelho</t>
  </si>
  <si>
    <t>FINANCIAMENTO</t>
  </si>
  <si>
    <t xml:space="preserve">    NATUREZA DO FINANCIAMENTO</t>
  </si>
  <si>
    <t>€</t>
  </si>
  <si>
    <t>1. Contribuição FSE</t>
  </si>
  <si>
    <t>2. Contribuição pública nacional</t>
  </si>
  <si>
    <t>2.1 O S S</t>
  </si>
  <si>
    <t>2.2 Outra</t>
  </si>
  <si>
    <t>3. Contribuição privada</t>
  </si>
  <si>
    <t>4. Receitas próprias</t>
  </si>
  <si>
    <t>5. CUSTO ELEGÍVEL APROVADO (1)+(2)+(3)+(4)</t>
  </si>
  <si>
    <t>6. CUSTO ELEGÍVEL NÃO APROVADO</t>
  </si>
  <si>
    <t>7. CUSTO TOTAL ELEGÍVEL (5)+(6)</t>
  </si>
  <si>
    <t>10.</t>
  </si>
  <si>
    <t>DECLARAÇÃO</t>
  </si>
  <si>
    <t>O(s) Subscritor(es) declara(m):</t>
  </si>
  <si>
    <t>a) ter conhecimento das normas nacionais e comunitárias que regulam o acesso aos apoios no âmbito do FSE;</t>
  </si>
  <si>
    <t>b) a veracidade das informações constantes deste pedido de financiamento;</t>
  </si>
  <si>
    <t>c) ter a entidade a situação contributiva regularizada perante a Fazenda Pública e a Segurança Social;</t>
  </si>
  <si>
    <t>d) que não foi nem será presente a qualquer outra entidade pedido de contribuição para os mesmos cursos;</t>
  </si>
  <si>
    <t>Assinatura (s)*</t>
  </si>
  <si>
    <t>* De quem tenha poderes para obrigar a entidade reconhecida nessa qualidade e com poderes para o ato e selo branco se se tratar de Entidade de direito público.</t>
  </si>
  <si>
    <t xml:space="preserve">SC - Formação Sociocultural;   C - Formação Científica;   T - Formação Tecnológica;   FPCT - Formação Prática em Contexto de Trabalho  </t>
  </si>
  <si>
    <r>
      <t>N.º DE FORMANDOS EM POSTO DE TRABALHO</t>
    </r>
    <r>
      <rPr>
        <sz val="7.5"/>
        <rFont val="Calibri"/>
        <family val="2"/>
        <scheme val="minor"/>
      </rPr>
      <t xml:space="preserve"> (a assegurar pela entidade)</t>
    </r>
  </si>
  <si>
    <t xml:space="preserve">    Bolsas para material de estudo</t>
  </si>
  <si>
    <r>
      <t xml:space="preserve">SAÍDAS PROFISSIONAIS E LOCAIS EM QUE SE INSCREVE </t>
    </r>
    <r>
      <rPr>
        <sz val="7.5"/>
        <rFont val="Calibri"/>
        <family val="2"/>
        <scheme val="minor"/>
      </rPr>
      <t>(indique se apresentou inscrição a outra Delegação Regional)</t>
    </r>
  </si>
  <si>
    <t>IEFP</t>
  </si>
  <si>
    <t xml:space="preserve">Pedido de Financiamento n.º </t>
  </si>
  <si>
    <t>Área de Formação
(código)</t>
  </si>
  <si>
    <t>Designação do Curso</t>
  </si>
  <si>
    <t>5. FORMANDOS - Caracterização</t>
  </si>
  <si>
    <t>N.º HOMENS</t>
  </si>
  <si>
    <t>N.º MULHERES</t>
  </si>
  <si>
    <t>6. FORMADORES</t>
  </si>
  <si>
    <t>7. CUSTOS ELEGÍVEIS E RECEITAS</t>
  </si>
  <si>
    <t>8. LOCAL DE REALIZAÇÃO DA FORMAÇÃO</t>
  </si>
  <si>
    <t>Curso n.º</t>
  </si>
  <si>
    <t>e) que a entidade tem a situação regularizada em matéria de restituições no âmbito dos financiamentos do FSE;</t>
  </si>
  <si>
    <t xml:space="preserve">   </t>
  </si>
  <si>
    <t>f) ter conhecimento de que o incumprimento da legislação sobre o trabalho de menores e discriminação no  trabalho e no emprego, nomeadamente em função do sexo, é inibidor do acesso ao financiamento do FSE.</t>
  </si>
  <si>
    <t>N.º Formadores</t>
  </si>
  <si>
    <t xml:space="preserve">Áreas de educação e formação </t>
  </si>
  <si>
    <t>Cursos / Saídas Profissionais</t>
  </si>
  <si>
    <t xml:space="preserve">213. Audiovisuais e Produção dos Media </t>
  </si>
  <si>
    <t xml:space="preserve">215. Artesanato </t>
  </si>
  <si>
    <t xml:space="preserve">322. Biblioteconomia, Arquivo e Documentação (BAD) </t>
  </si>
  <si>
    <t xml:space="preserve">341. Comércio </t>
  </si>
  <si>
    <t xml:space="preserve">343. Finanças, Banca e Seguros </t>
  </si>
  <si>
    <t xml:space="preserve">344. Contabilidade e Fiscalidade </t>
  </si>
  <si>
    <t xml:space="preserve">345. Gestão e Administração </t>
  </si>
  <si>
    <t>346. Secretariado e Trabalho Administrativo</t>
  </si>
  <si>
    <t xml:space="preserve">347. Enquadramento na Organização/Empresa </t>
  </si>
  <si>
    <t xml:space="preserve">481. Ciências Informáticas </t>
  </si>
  <si>
    <t>522. Eletricidade e Energia</t>
  </si>
  <si>
    <t>523. Eletrónica e Automação</t>
  </si>
  <si>
    <t>521. Metalurgia e Metalomecânica</t>
  </si>
  <si>
    <t>524. Tecnologia dos Processos Químicos</t>
  </si>
  <si>
    <t>525. Construção e Reparação de Veículos a Motor</t>
  </si>
  <si>
    <t>541. Indústrias Alimentares</t>
  </si>
  <si>
    <t>542. Indústria do Têxtil, Vestuário, Calçado e Couro</t>
  </si>
  <si>
    <t>543. Materiais (Indústrias da Madeira, Cortiça, Papel, Plástico, Vidro e Outros)</t>
  </si>
  <si>
    <t xml:space="preserve">623. Silvicultura e Caça </t>
  </si>
  <si>
    <t xml:space="preserve">725. Tecnologias de Diagnóstico e Terapêutica </t>
  </si>
  <si>
    <t>544. Indústrias Extrativas</t>
  </si>
  <si>
    <t>582. Construção Civil e Engenharia Civil</t>
  </si>
  <si>
    <t>621. Produção Agrícola e Animal</t>
  </si>
  <si>
    <t>622. Floricultura e Jardinagem</t>
  </si>
  <si>
    <t>624. Pescas</t>
  </si>
  <si>
    <t xml:space="preserve">761. Serviços de Apoio a Crianças e Jovens </t>
  </si>
  <si>
    <t xml:space="preserve">813. Desporto </t>
  </si>
  <si>
    <t xml:space="preserve">814. Serviços Domésticos </t>
  </si>
  <si>
    <t xml:space="preserve">815. Cuidados de Beleza </t>
  </si>
  <si>
    <t xml:space="preserve">861. Proteção de Pessoas e Bens </t>
  </si>
  <si>
    <t xml:space="preserve">862. Segurança e Higiene no Trabalho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</si>
  <si>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</si>
  <si>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>724. Ciências Dentárias</t>
  </si>
  <si>
    <t>Técnico/a Assistente Dentário</t>
  </si>
  <si>
    <t>729. Saúde - Programas não Classificados noutra Área de Formação</t>
  </si>
  <si>
    <t>762. Trabalho Social e Orientação</t>
  </si>
  <si>
    <t>811. Hotelaria e Restauração</t>
  </si>
  <si>
    <t>812. Turismo e Lazer</t>
  </si>
  <si>
    <t>840. Serviços de Transporte</t>
  </si>
  <si>
    <t>850. Proteção do Ambiente - Programas Transversais</t>
  </si>
  <si>
    <t>Técnico/a de Desenho Gráfico</t>
  </si>
  <si>
    <t>Técnico/a de Multimédia</t>
  </si>
  <si>
    <t>Artesão/ã das Artes do Metal</t>
  </si>
  <si>
    <t>Artesão/ã das Artes do Têxtil</t>
  </si>
  <si>
    <t>Artesão/ã das Artes e Ofícios em Madeira - Marceneiro/a Embutidor/a</t>
  </si>
  <si>
    <t>Artesão/ã das Artes e Ofícios em Madeira - Marceneiro/a Entalhador/a</t>
  </si>
  <si>
    <t>Pintor/a Artístico/a em Azulejo</t>
  </si>
  <si>
    <t>Técnico/a de Ourivesaria</t>
  </si>
  <si>
    <t>Técnico/a de Ourivesaria de Pratas Graúdas/Cinzelador/a</t>
  </si>
  <si>
    <t>Técnico/a de Pintura Decorativa</t>
  </si>
  <si>
    <t>Técnico/a de Vidro Artístico</t>
  </si>
  <si>
    <t>Assistente de Arqueólogo/a</t>
  </si>
  <si>
    <t>Técnico/a de Museografia e Gestão do Património</t>
  </si>
  <si>
    <t>Técnico/a de Informação, Documentação e Comunicação</t>
  </si>
  <si>
    <t>Técnico/a Comercial</t>
  </si>
  <si>
    <t>Técnico/a de Logística</t>
  </si>
  <si>
    <t>Técnico/a de Vendas</t>
  </si>
  <si>
    <t>Técnico/a de Vitrinismo</t>
  </si>
  <si>
    <t>Técnico/a de Marketing</t>
  </si>
  <si>
    <t>Técnico/a de Organização de Eventos</t>
  </si>
  <si>
    <t>Técnico/a Comercial Bancário/a</t>
  </si>
  <si>
    <t>Técnico/a de Banca e Seguros</t>
  </si>
  <si>
    <t>Técnico/a de Contabilidade</t>
  </si>
  <si>
    <t>Técnico/a de Apoio à Gestão</t>
  </si>
  <si>
    <t>Técnico/a Administrativo/a</t>
  </si>
  <si>
    <t>Técnico/a de Secretariado</t>
  </si>
  <si>
    <t>Técnico/a da Qualidade</t>
  </si>
  <si>
    <t>Técnico/a de Relações Laborais</t>
  </si>
  <si>
    <t>Programador/a de Informática</t>
  </si>
  <si>
    <t>Técnico/a de Informática - Instalação e Gestão de Redes</t>
  </si>
  <si>
    <t>Técnico/a de Informática - Sistemas</t>
  </si>
  <si>
    <t>Técnico/a de CAD/CAM</t>
  </si>
  <si>
    <t>Técnico/a de Desenho de Construções Mecânicas</t>
  </si>
  <si>
    <t>Técnico/a de Desenho de Cunhos e Cortantes</t>
  </si>
  <si>
    <t>Técnico/a de Desenho de Moldes</t>
  </si>
  <si>
    <t>Técnico/a de Laboratório - Fundição</t>
  </si>
  <si>
    <t>Técnico/a de Manutenção Industrial de Metalurgia e Metalomecânica</t>
  </si>
  <si>
    <t>Técnico/a de Maquinação CNC</t>
  </si>
  <si>
    <t>Técnico/a de Maquinação e Programação CNC</t>
  </si>
  <si>
    <t>Técnico/a de Planeamento Industrial de Metalurgia e Metalomecânica</t>
  </si>
  <si>
    <t>Técnico/a de Produção e Transformação de Compósitos</t>
  </si>
  <si>
    <t>Técnico/a de Projeto de Moldes e Modelos - Fundição</t>
  </si>
  <si>
    <t>Técnico/a de Tratamento de Metais</t>
  </si>
  <si>
    <t>Técnico/a de Projeto Aeronáutico</t>
  </si>
  <si>
    <t>Desenhador/a de Sistemas de Refrigeração e Climatização</t>
  </si>
  <si>
    <t>Técnico/a de Eletrotecnia</t>
  </si>
  <si>
    <t>Técnico/a de Gás</t>
  </si>
  <si>
    <t>Técnico/a de Instalações Elétricas</t>
  </si>
  <si>
    <t>Técnico/a de Refrigeração e Climatização</t>
  </si>
  <si>
    <t xml:space="preserve">Técnico/a de Redes Elétricas </t>
  </si>
  <si>
    <t>Técnico/a Instalador de Sistemas de Bioenergia</t>
  </si>
  <si>
    <t>Técnico/a Instalador de Sistemas Eólicos</t>
  </si>
  <si>
    <t>Técnico/a Instalador de Sistemas Solares Fotovoltaicos</t>
  </si>
  <si>
    <t>Técnico/a Instalador/a de Sistemas Solares Térmicos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</si>
  <si>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</si>
  <si>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</si>
  <si>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</si>
  <si>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</si>
  <si>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Eletrónica e Telecomunicações</t>
  </si>
  <si>
    <t>Técnico/a de Eletrónica Médica</t>
  </si>
  <si>
    <t>Técnico/a de Mecatrónica</t>
  </si>
  <si>
    <t>Técnico/a de Análise Laboratorial</t>
  </si>
  <si>
    <t>Técnico/a de Química Industrial</t>
  </si>
  <si>
    <t>Técnico/a de Aprovisionamento e Venda de Peças</t>
  </si>
  <si>
    <t>Técnico/a de Construção Naval / Embarcações de Recreio</t>
  </si>
  <si>
    <t>Técnico/a de Mecatrónica Automóvel</t>
  </si>
  <si>
    <t>Técnico/a de Produção Aeronáutica – Montagem de Estruturas</t>
  </si>
  <si>
    <t>Técnico/a de Produção Automóvel</t>
  </si>
  <si>
    <t>Técnico/a de Receção/Orçamentação de Oficina</t>
  </si>
  <si>
    <t>Técnico/a de Controlo de Qualidade Alimentar</t>
  </si>
  <si>
    <t>Alfaiate</t>
  </si>
  <si>
    <t>Modelista de Vestuário</t>
  </si>
  <si>
    <t>Técnico/a de Desenho de Vestuário</t>
  </si>
  <si>
    <t>Técnico/a de Enobrecimento Têxtil</t>
  </si>
  <si>
    <t>Técnico/a de Fabrico Manual de Calçado</t>
  </si>
  <si>
    <t>Técnico/a de Gestão da Produção de Calçado e de Marroquinaria</t>
  </si>
  <si>
    <t>Técnico/a de Modelação de Calçado</t>
  </si>
  <si>
    <t>Técnico/a de Manutenção de Máquinas de Calçado e de Marroquinaria</t>
  </si>
  <si>
    <t>Técnico/a de Máquinas de Confeção</t>
  </si>
  <si>
    <t>Técnico/a de Máquinas Retas</t>
  </si>
  <si>
    <t>Técnico/a de Tecelagem</t>
  </si>
  <si>
    <t>Técnico/a de Cerâmica</t>
  </si>
  <si>
    <t xml:space="preserve">Técnico/a de Vidro </t>
  </si>
  <si>
    <t>Técnico/a de Cerâmica Criativa</t>
  </si>
  <si>
    <t>Técnico/a de Desenho de Mobiliário</t>
  </si>
  <si>
    <t>Técnico/a de Gestão da Produção da Indústria da Cortiça</t>
  </si>
  <si>
    <t xml:space="preserve">Técnico/a de Acabamento de Madeira e Mobiliário </t>
  </si>
  <si>
    <t xml:space="preserve">Técnico/a de Programação e Operação em Máquinas de Transformação de Madeira </t>
  </si>
  <si>
    <t xml:space="preserve">Técnico/a de Laboratório Cerâmico </t>
  </si>
  <si>
    <t xml:space="preserve">Técnico/a de Pintura Cerâmica </t>
  </si>
  <si>
    <t xml:space="preserve">Técnico/a de Transformação de Polímeros/Processos de Produção </t>
  </si>
  <si>
    <t>Técnico/a de Desenho da Construção Civil</t>
  </si>
  <si>
    <t>Técnico/a de Ensaios da Construção Civil e Obras Públicas</t>
  </si>
  <si>
    <t>Técnico/a de Medições e Orçamentos</t>
  </si>
  <si>
    <t>Técnico/a de Obra / Condutor de Obra</t>
  </si>
  <si>
    <t>Técnico/a de Topografia</t>
  </si>
  <si>
    <t>Técnico/a de Produção Agropecuária</t>
  </si>
  <si>
    <t>Técnico/a Vitivinícola</t>
  </si>
  <si>
    <t>Técnico/a de Jardinagem e Espaços Verdes</t>
  </si>
  <si>
    <t>Técnico/a de Gestão Cinegética</t>
  </si>
  <si>
    <t>Técnico/a de Recursos Florestais e Ambientais</t>
  </si>
  <si>
    <t xml:space="preserve">Técnico/a de Máquinas Florestais </t>
  </si>
  <si>
    <t>Técnico/a de Aquicultura</t>
  </si>
  <si>
    <t>Técnico/a de Ótica Ocular</t>
  </si>
  <si>
    <t>Técnico/a de Design de Moda</t>
  </si>
  <si>
    <t>Técnico/a de Malhas - Máquinas de Peúgas e Meias e Seamless</t>
  </si>
  <si>
    <t>Técnico/a Auxiliar de Saúde</t>
  </si>
  <si>
    <t>Técnico/a de Termalismo</t>
  </si>
  <si>
    <t>Técnico/a de Ação Educativa</t>
  </si>
  <si>
    <t>Animador/a Sociocultural</t>
  </si>
  <si>
    <t xml:space="preserve">Técnico/a de Apoio Familiar e de Apoio à Comunidade  </t>
  </si>
  <si>
    <t>Rececionista de Hotel</t>
  </si>
  <si>
    <t>Técnico/a de Cozinha/Pastelaria</t>
  </si>
  <si>
    <t>Técnico/a de Restaurante/Bar</t>
  </si>
  <si>
    <t>Acompanhante de Turismo Equestre</t>
  </si>
  <si>
    <t>Técnico/a de Agências de Viagens e Transportes</t>
  </si>
  <si>
    <t>Técnico/a de Informação e Animação Turística</t>
  </si>
  <si>
    <t>Técnico/a de Turismo Ambiental e Rural</t>
  </si>
  <si>
    <t>Técnico/a de Apoio à Gestão Desportiva</t>
  </si>
  <si>
    <t>Técnico/a de Serviços Funerários</t>
  </si>
  <si>
    <t>Esteticista-Cosmetologista</t>
  </si>
  <si>
    <t>Técnico/a de Transportes</t>
  </si>
  <si>
    <t>Técnico/a de Gestão do Ambiente</t>
  </si>
  <si>
    <t>Técnico/a de Proteção Civil</t>
  </si>
  <si>
    <t>Técnico/a de Socorros e Emergências de Aeródromo</t>
  </si>
  <si>
    <t>Técnico/a de Segurança e Higiene do Trabalho</t>
  </si>
  <si>
    <t xml:space="preserve">225. História e Arqueologia </t>
  </si>
  <si>
    <t>9.</t>
  </si>
  <si>
    <t>Montante subsídio turma / curso</t>
  </si>
  <si>
    <t>Custo curso / 
mês</t>
  </si>
  <si>
    <t>Meses</t>
  </si>
  <si>
    <t>Montante do subsídio</t>
  </si>
  <si>
    <t>Custo curso / ano</t>
  </si>
  <si>
    <r>
      <t xml:space="preserve">4. IDENTIFICAÇÃO DOS CURSOS E ORGANIZAÇÃO DA FORMAÇÃO
</t>
    </r>
    <r>
      <rPr>
        <sz val="8"/>
        <rFont val="Calibri"/>
        <family val="2"/>
        <scheme val="minor"/>
      </rPr>
      <t>Nota: Este campo possui fórmulas que calculam o valor do subsídio em função da data de início da formação. Deve, assim, registar a data de início e fim e selecionar a área de formação bem como o curso da lista de valores pré-definida.</t>
    </r>
  </si>
  <si>
    <t>selecionar área</t>
  </si>
  <si>
    <t>selecionar saída</t>
  </si>
  <si>
    <t>Data de Início
(dd-mm-aaaa)</t>
  </si>
  <si>
    <t>Data de Fim
(dd-mm-aaaa)</t>
  </si>
  <si>
    <t>FICHA DE INSCRIÇÃO DA ENTIDADE</t>
  </si>
  <si>
    <t>2. Custos operacionais de funcionamento</t>
  </si>
  <si>
    <t>Regime Transitório</t>
  </si>
  <si>
    <t>N.º de formandos &lt; 14- Nova</t>
  </si>
  <si>
    <t xml:space="preserve">cálculo 10% </t>
  </si>
  <si>
    <t>N.º formandos apurado &lt; 14</t>
  </si>
  <si>
    <t>Data de inicio do 1º periodo de formação</t>
  </si>
  <si>
    <t>Técnico/a de Reparação e Pintura de Carroçarias</t>
  </si>
  <si>
    <t>Técnico/a de Desenho de Mobiliário e Construções em Madeira</t>
  </si>
  <si>
    <t>Técnico/a de Fabrico de Componentes de Construção Metálica</t>
  </si>
  <si>
    <t>Técnico/a de Preparação de Cortiça</t>
  </si>
  <si>
    <t>Técnico/a de Sistemas de Tratamento de Águas</t>
  </si>
  <si>
    <t>Técnico/a de Soldadura</t>
  </si>
  <si>
    <t>Técnico/a Industrial de rolhas de Cortiça</t>
  </si>
  <si>
    <t>Tipologia de Operação</t>
  </si>
  <si>
    <t xml:space="preserve"> MINISTÉRIO DO TRABALHO, SOLIDARIEDADE E SEGURANÇA SOCIAL</t>
  </si>
  <si>
    <t>Técnico/a de Construção de Instrumentos Musicais</t>
  </si>
  <si>
    <t>Técnico/a de Comunicação e Serviço Digital</t>
  </si>
  <si>
    <t>Técnico/a de Desporto</t>
  </si>
  <si>
    <t>Técnico/a de Distribuição</t>
  </si>
  <si>
    <t>Técnico/a de Fabrico e Manutenção de Cunhos e Cortantes</t>
  </si>
  <si>
    <t>Técnico/a de Fotografia</t>
  </si>
  <si>
    <t>Técnico/a de Geriatria</t>
  </si>
  <si>
    <t>Técnico/a de Gestão da Produção em Madeira e Mobiliário</t>
  </si>
  <si>
    <t>Técnico/a de Gestão Equina</t>
  </si>
  <si>
    <t>Técnico/a de Indústrias Alimentares</t>
  </si>
  <si>
    <t>Técnico/a de Juventude</t>
  </si>
  <si>
    <t>Técnico/a de Malhas - Máquinas Retas</t>
  </si>
  <si>
    <t>Técnico/a de Massagem de Estética e Bem-Estar</t>
  </si>
  <si>
    <t xml:space="preserve">Técnico/a de Modelação Cerâmica </t>
  </si>
  <si>
    <t>Técnico/a de Pastelaria/Padaria</t>
  </si>
  <si>
    <t>Técnico/a de Produção e Montagem de Moldes</t>
  </si>
  <si>
    <t>Técnico/a de Som</t>
  </si>
  <si>
    <t>Técnico/a de Tráfego de Assistência em Escala</t>
  </si>
  <si>
    <t>Técnico/a de Vídeo</t>
  </si>
  <si>
    <t>Técnico/a Instalador/a de Sistemas Térmicos de Energias Renováveis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</si>
</sst>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dd\ /\ mm\ /\ yyyy"/>
    <numFmt numFmtId="165" formatCode="\|\ 0\ \|\ 0\ \|\ 0\ \|\ 0\ \|\ 0\ \|\ 0\ \|\ 0\ \|\ 0\ \|\ 0\ \|"/>
    <numFmt numFmtId="166" formatCode="\|\ 0\ \|\ 0\ \|\ 0\ \|\ 0\ \|\-\|\ 0\ \|\ 0\ \|\ 0\ \|"/>
    <numFmt numFmtId="167" formatCode="\|\ 0\ \|\ 0\ \|"/>
    <numFmt numFmtId="168" formatCode="\|\ \ 0\ \ \|\ \ 0\ \ \|\ \ 0\ \ \|\ \ 0\ \ \|\ \ 0\ \ \|\ "/>
    <numFmt numFmtId="169" formatCode="\|0\|0\|0\|0\|"/>
    <numFmt numFmtId="170" formatCode="#,##0\ [$$-C0C]"/>
    <numFmt numFmtId="171" formatCode="_-* #,##0.00\ [$€-816]_-;\-* #,##0.00\ [$€-816]_-;_-* &quot;-&quot;??\ [$€-816]_-;_-@_-"/>
    <numFmt numFmtId="172" formatCode="#,##0.00\ &quot;€&quot;"/>
    <numFmt numFmtId="173" formatCode="#,##0.00\ [$€-816];\-#,##0.00\ [$€-816]"/>
  </numFmts>
  <fonts count="25" x14ac:knownFonts="1">
    <font>
      <sz val="10"/>
      <name val="Arial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5"/>
      <name val="Calibri"/>
      <family val="2"/>
      <scheme val="minor"/>
    </font>
    <font>
      <sz val="6"/>
      <name val="Calibri"/>
      <family val="2"/>
      <scheme val="minor"/>
    </font>
    <font>
      <b/>
      <sz val="6"/>
      <name val="Calibri"/>
      <family val="2"/>
      <scheme val="minor"/>
    </font>
    <font>
      <b/>
      <sz val="7.5"/>
      <name val="Calibri"/>
      <family val="2"/>
      <scheme val="minor"/>
    </font>
    <font>
      <sz val="7.5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3.5"/>
      <name val="Calibri"/>
      <family val="2"/>
      <scheme val="minor"/>
    </font>
    <font>
      <b/>
      <sz val="9"/>
      <name val="Calibri"/>
      <family val="2"/>
      <scheme val="minor"/>
    </font>
    <font>
      <sz val="8.1999999999999993"/>
      <name val="Calibri"/>
      <family val="2"/>
      <scheme val="minor"/>
    </font>
    <font>
      <b/>
      <sz val="3.5"/>
      <name val="Calibri"/>
      <family val="2"/>
      <scheme val="minor"/>
    </font>
    <font>
      <sz val="12"/>
      <name val="Calibri"/>
      <family val="2"/>
      <scheme val="minor"/>
    </font>
    <font>
      <b/>
      <sz val="7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b/>
      <sz val="6"/>
      <color theme="1"/>
      <name val="Calibri"/>
      <family val="2"/>
      <scheme val="minor"/>
    </font>
    <font>
      <sz val="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22" fillId="0" borderId="0"/>
    <xf numFmtId="0" fontId="19" fillId="0" borderId="0"/>
  </cellStyleXfs>
  <cellXfs count="555">
    <xf numFmtId="0" fontId="0" fillId="0" borderId="0" xfId="0"/>
    <xf numFmtId="0" fontId="1" fillId="0" borderId="8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0" xfId="0" applyFont="1"/>
    <xf numFmtId="0" fontId="2" fillId="0" borderId="3" xfId="0" applyFont="1" applyFill="1" applyBorder="1"/>
    <xf numFmtId="0" fontId="2" fillId="0" borderId="0" xfId="0" applyFont="1" applyFill="1" applyBorder="1"/>
    <xf numFmtId="0" fontId="2" fillId="0" borderId="4" xfId="0" applyFont="1" applyFill="1" applyBorder="1"/>
    <xf numFmtId="0" fontId="2" fillId="2" borderId="0" xfId="0" applyFont="1" applyFill="1"/>
    <xf numFmtId="0" fontId="1" fillId="4" borderId="8" xfId="0" applyFont="1" applyFill="1" applyBorder="1"/>
    <xf numFmtId="0" fontId="1" fillId="4" borderId="1" xfId="0" applyFont="1" applyFill="1" applyBorder="1"/>
    <xf numFmtId="0" fontId="2" fillId="4" borderId="2" xfId="0" applyFont="1" applyFill="1" applyBorder="1"/>
    <xf numFmtId="0" fontId="2" fillId="4" borderId="0" xfId="0" applyFont="1" applyFill="1" applyBorder="1"/>
    <xf numFmtId="0" fontId="8" fillId="4" borderId="0" xfId="0" applyFont="1" applyFill="1" applyBorder="1"/>
    <xf numFmtId="0" fontId="2" fillId="4" borderId="4" xfId="0" applyFont="1" applyFill="1" applyBorder="1"/>
    <xf numFmtId="0" fontId="2" fillId="4" borderId="3" xfId="0" applyFont="1" applyFill="1" applyBorder="1"/>
    <xf numFmtId="0" fontId="8" fillId="4" borderId="3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2" borderId="8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1" fillId="2" borderId="3" xfId="0" applyFont="1" applyFill="1" applyBorder="1" applyAlignment="1">
      <alignment horizontal="right"/>
    </xf>
    <xf numFmtId="0" fontId="7" fillId="2" borderId="0" xfId="0" applyFont="1" applyFill="1" applyBorder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3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2" borderId="0" xfId="0" applyNumberFormat="1" applyFont="1" applyFill="1" applyBorder="1" applyAlignment="1" applyProtection="1">
      <alignment horizontal="left"/>
      <protection locked="0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1" fillId="2" borderId="8" xfId="0" applyFont="1" applyFill="1" applyBorder="1"/>
    <xf numFmtId="0" fontId="7" fillId="2" borderId="1" xfId="0" applyFont="1" applyFill="1" applyBorder="1" applyAlignment="1"/>
    <xf numFmtId="0" fontId="2" fillId="0" borderId="1" xfId="0" applyFont="1" applyBorder="1"/>
    <xf numFmtId="0" fontId="2" fillId="2" borderId="1" xfId="0" applyFont="1" applyFill="1" applyBorder="1" applyAlignment="1"/>
    <xf numFmtId="0" fontId="1" fillId="2" borderId="3" xfId="0" applyFont="1" applyFill="1" applyBorder="1"/>
    <xf numFmtId="0" fontId="10" fillId="0" borderId="0" xfId="0" applyFont="1" applyAlignment="1">
      <alignment shrinkToFit="1"/>
    </xf>
    <xf numFmtId="0" fontId="2" fillId="2" borderId="0" xfId="0" applyFont="1" applyFill="1" applyBorder="1" applyAlignment="1">
      <alignment shrinkToFit="1"/>
    </xf>
    <xf numFmtId="0" fontId="10" fillId="0" borderId="6" xfId="0" applyFont="1" applyBorder="1"/>
    <xf numFmtId="0" fontId="1" fillId="2" borderId="8" xfId="0" applyFont="1" applyFill="1" applyBorder="1" applyAlignment="1">
      <alignment vertical="top"/>
    </xf>
    <xf numFmtId="0" fontId="10" fillId="0" borderId="9" xfId="0" applyFont="1" applyBorder="1" applyAlignment="1">
      <alignment shrinkToFit="1"/>
    </xf>
    <xf numFmtId="0" fontId="2" fillId="2" borderId="9" xfId="0" applyFont="1" applyFill="1" applyBorder="1" applyAlignment="1">
      <alignment shrinkToFit="1"/>
    </xf>
    <xf numFmtId="0" fontId="2" fillId="2" borderId="9" xfId="0" applyFont="1" applyFill="1" applyBorder="1"/>
    <xf numFmtId="0" fontId="1" fillId="2" borderId="5" xfId="0" applyFont="1" applyFill="1" applyBorder="1"/>
    <xf numFmtId="0" fontId="7" fillId="0" borderId="6" xfId="0" applyFont="1" applyBorder="1"/>
    <xf numFmtId="0" fontId="7" fillId="0" borderId="9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7" fillId="2" borderId="9" xfId="0" applyFont="1" applyFill="1" applyBorder="1" applyAlignment="1">
      <alignment horizontal="left"/>
    </xf>
    <xf numFmtId="0" fontId="2" fillId="0" borderId="6" xfId="0" applyFont="1" applyBorder="1"/>
    <xf numFmtId="0" fontId="2" fillId="0" borderId="9" xfId="0" applyFont="1" applyBorder="1"/>
    <xf numFmtId="0" fontId="1" fillId="0" borderId="8" xfId="0" applyFont="1" applyBorder="1"/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164" fontId="9" fillId="2" borderId="0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shrinkToFit="1"/>
    </xf>
    <xf numFmtId="0" fontId="2" fillId="2" borderId="4" xfId="0" applyFont="1" applyFill="1" applyBorder="1" applyAlignment="1">
      <alignment shrinkToFit="1"/>
    </xf>
    <xf numFmtId="0" fontId="2" fillId="0" borderId="0" xfId="0" applyFont="1" applyAlignment="1">
      <alignment shrinkToFit="1"/>
    </xf>
    <xf numFmtId="0" fontId="10" fillId="0" borderId="5" xfId="0" applyFont="1" applyBorder="1"/>
    <xf numFmtId="0" fontId="2" fillId="0" borderId="0" xfId="0" applyFont="1" applyBorder="1"/>
    <xf numFmtId="0" fontId="9" fillId="0" borderId="0" xfId="0" applyFont="1" applyAlignment="1">
      <alignment horizontal="right"/>
    </xf>
    <xf numFmtId="0" fontId="9" fillId="0" borderId="0" xfId="0" applyFont="1"/>
    <xf numFmtId="0" fontId="11" fillId="0" borderId="0" xfId="0" applyFont="1"/>
    <xf numFmtId="0" fontId="5" fillId="0" borderId="0" xfId="0" applyFont="1"/>
    <xf numFmtId="0" fontId="10" fillId="0" borderId="0" xfId="0" applyFont="1"/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0" fillId="2" borderId="0" xfId="0" applyFont="1" applyFill="1"/>
    <xf numFmtId="0" fontId="1" fillId="3" borderId="8" xfId="0" applyFont="1" applyFill="1" applyBorder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2" fillId="3" borderId="0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3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5" fillId="3" borderId="0" xfId="0" applyFont="1" applyFill="1" applyBorder="1"/>
    <xf numFmtId="0" fontId="5" fillId="3" borderId="4" xfId="0" applyFont="1" applyFill="1" applyBorder="1"/>
    <xf numFmtId="0" fontId="2" fillId="3" borderId="5" xfId="0" applyFont="1" applyFill="1" applyBorder="1"/>
    <xf numFmtId="0" fontId="1" fillId="2" borderId="8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3" fillId="0" borderId="0" xfId="0" applyFont="1"/>
    <xf numFmtId="0" fontId="1" fillId="2" borderId="0" xfId="0" applyFont="1" applyFill="1" applyBorder="1" applyAlignment="1"/>
    <xf numFmtId="0" fontId="2" fillId="2" borderId="0" xfId="0" applyFont="1" applyFill="1" applyBorder="1" applyAlignment="1" applyProtection="1">
      <alignment wrapText="1" shrinkToFit="1"/>
      <protection locked="0"/>
    </xf>
    <xf numFmtId="0" fontId="2" fillId="2" borderId="0" xfId="0" applyFont="1" applyFill="1" applyBorder="1" applyAlignment="1" applyProtection="1">
      <alignment vertical="center" wrapText="1" shrinkToFit="1"/>
      <protection locked="0"/>
    </xf>
    <xf numFmtId="0" fontId="10" fillId="0" borderId="0" xfId="0" applyFont="1" applyBorder="1" applyAlignment="1" applyProtection="1">
      <alignment vertical="center" wrapText="1" shrinkToFit="1"/>
      <protection locked="0"/>
    </xf>
    <xf numFmtId="0" fontId="5" fillId="2" borderId="0" xfId="0" applyFont="1" applyFill="1" applyBorder="1" applyAlignment="1"/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49" fontId="9" fillId="0" borderId="0" xfId="0" applyNumberFormat="1" applyFont="1" applyBorder="1" applyAlignment="1" applyProtection="1">
      <alignment horizontal="center" vertical="center" shrinkToFit="1"/>
      <protection locked="0"/>
    </xf>
    <xf numFmtId="49" fontId="9" fillId="0" borderId="4" xfId="0" applyNumberFormat="1" applyFont="1" applyBorder="1" applyAlignment="1" applyProtection="1">
      <alignment horizontal="center" vertical="center" shrinkToFit="1"/>
      <protection locked="0"/>
    </xf>
    <xf numFmtId="49" fontId="9" fillId="0" borderId="3" xfId="0" applyNumberFormat="1" applyFont="1" applyBorder="1" applyAlignment="1" applyProtection="1">
      <alignment horizontal="center" vertical="center" shrinkToFit="1"/>
      <protection locked="0"/>
    </xf>
    <xf numFmtId="0" fontId="17" fillId="2" borderId="8" xfId="0" applyFont="1" applyFill="1" applyBorder="1"/>
    <xf numFmtId="0" fontId="17" fillId="2" borderId="1" xfId="0" applyFont="1" applyFill="1" applyBorder="1"/>
    <xf numFmtId="0" fontId="17" fillId="2" borderId="2" xfId="0" applyFont="1" applyFill="1" applyBorder="1"/>
    <xf numFmtId="0" fontId="17" fillId="0" borderId="0" xfId="0" applyFont="1" applyFill="1"/>
    <xf numFmtId="0" fontId="17" fillId="2" borderId="0" xfId="0" applyFont="1" applyFill="1" applyBorder="1"/>
    <xf numFmtId="0" fontId="17" fillId="2" borderId="4" xfId="0" applyFont="1" applyFill="1" applyBorder="1"/>
    <xf numFmtId="0" fontId="17" fillId="2" borderId="3" xfId="0" applyFont="1" applyFill="1" applyBorder="1"/>
    <xf numFmtId="0" fontId="17" fillId="2" borderId="3" xfId="0" applyFont="1" applyFill="1" applyBorder="1" applyAlignment="1">
      <alignment horizontal="left" vertical="top"/>
    </xf>
    <xf numFmtId="0" fontId="17" fillId="2" borderId="5" xfId="0" applyFont="1" applyFill="1" applyBorder="1"/>
    <xf numFmtId="0" fontId="17" fillId="2" borderId="6" xfId="0" applyFont="1" applyFill="1" applyBorder="1"/>
    <xf numFmtId="0" fontId="17" fillId="2" borderId="7" xfId="0" applyFont="1" applyFill="1" applyBorder="1"/>
    <xf numFmtId="0" fontId="17" fillId="2" borderId="0" xfId="0" applyFont="1" applyFill="1"/>
    <xf numFmtId="0" fontId="17" fillId="0" borderId="8" xfId="0" applyFont="1" applyFill="1" applyBorder="1"/>
    <xf numFmtId="0" fontId="17" fillId="0" borderId="1" xfId="0" applyFont="1" applyFill="1" applyBorder="1"/>
    <xf numFmtId="0" fontId="17" fillId="0" borderId="2" xfId="0" applyFont="1" applyFill="1" applyBorder="1"/>
    <xf numFmtId="0" fontId="17" fillId="2" borderId="3" xfId="0" applyFont="1" applyFill="1" applyBorder="1" applyAlignment="1"/>
    <xf numFmtId="0" fontId="17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17" fillId="2" borderId="4" xfId="0" applyFont="1" applyFill="1" applyBorder="1" applyAlignment="1"/>
    <xf numFmtId="0" fontId="12" fillId="3" borderId="8" xfId="0" applyFont="1" applyFill="1" applyBorder="1" applyAlignment="1">
      <alignment vertical="top"/>
    </xf>
    <xf numFmtId="0" fontId="17" fillId="3" borderId="1" xfId="0" applyFont="1" applyFill="1" applyBorder="1"/>
    <xf numFmtId="0" fontId="17" fillId="3" borderId="2" xfId="0" applyFont="1" applyFill="1" applyBorder="1"/>
    <xf numFmtId="0" fontId="17" fillId="3" borderId="3" xfId="0" applyFont="1" applyFill="1" applyBorder="1"/>
    <xf numFmtId="0" fontId="17" fillId="3" borderId="0" xfId="0" applyFont="1" applyFill="1" applyBorder="1"/>
    <xf numFmtId="0" fontId="17" fillId="3" borderId="6" xfId="0" applyFont="1" applyFill="1" applyBorder="1"/>
    <xf numFmtId="0" fontId="17" fillId="3" borderId="4" xfId="0" applyFont="1" applyFill="1" applyBorder="1"/>
    <xf numFmtId="0" fontId="17" fillId="3" borderId="13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14" xfId="0" applyFont="1" applyFill="1" applyBorder="1" applyAlignment="1">
      <alignment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vertical="center"/>
    </xf>
    <xf numFmtId="0" fontId="17" fillId="3" borderId="5" xfId="0" applyFont="1" applyFill="1" applyBorder="1"/>
    <xf numFmtId="0" fontId="17" fillId="3" borderId="6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right"/>
    </xf>
    <xf numFmtId="0" fontId="17" fillId="3" borderId="7" xfId="0" applyFont="1" applyFill="1" applyBorder="1"/>
    <xf numFmtId="0" fontId="17" fillId="2" borderId="0" xfId="0" applyFont="1" applyFill="1" applyAlignment="1">
      <alignment horizontal="right"/>
    </xf>
    <xf numFmtId="0" fontId="12" fillId="2" borderId="3" xfId="0" applyFont="1" applyFill="1" applyBorder="1"/>
    <xf numFmtId="0" fontId="5" fillId="2" borderId="10" xfId="0" applyFont="1" applyFill="1" applyBorder="1" applyAlignment="1">
      <alignment horizontal="center" vertical="center" wrapText="1"/>
    </xf>
    <xf numFmtId="0" fontId="10" fillId="0" borderId="0" xfId="0" applyFont="1"/>
    <xf numFmtId="0" fontId="10" fillId="2" borderId="3" xfId="0" applyFont="1" applyFill="1" applyBorder="1"/>
    <xf numFmtId="0" fontId="10" fillId="2" borderId="4" xfId="0" applyFont="1" applyFill="1" applyBorder="1"/>
    <xf numFmtId="0" fontId="10" fillId="0" borderId="0" xfId="0" applyFont="1" applyFill="1"/>
    <xf numFmtId="14" fontId="10" fillId="2" borderId="6" xfId="0" applyNumberFormat="1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>
      <alignment horizontal="right"/>
    </xf>
    <xf numFmtId="0" fontId="10" fillId="2" borderId="0" xfId="0" applyFont="1" applyFill="1" applyBorder="1" applyAlignment="1"/>
    <xf numFmtId="0" fontId="10" fillId="2" borderId="4" xfId="0" applyFont="1" applyFill="1" applyBorder="1" applyAlignment="1"/>
    <xf numFmtId="0" fontId="10" fillId="2" borderId="0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9" fillId="0" borderId="0" xfId="0" applyFont="1"/>
    <xf numFmtId="0" fontId="19" fillId="0" borderId="0" xfId="0" applyFont="1" applyAlignment="1">
      <alignment vertical="center"/>
    </xf>
    <xf numFmtId="0" fontId="20" fillId="4" borderId="0" xfId="0" applyFont="1" applyFill="1" applyAlignment="1">
      <alignment horizontal="left"/>
    </xf>
    <xf numFmtId="172" fontId="0" fillId="0" borderId="0" xfId="0" applyNumberFormat="1"/>
    <xf numFmtId="0" fontId="20" fillId="7" borderId="0" xfId="0" applyFont="1" applyFill="1" applyAlignment="1"/>
    <xf numFmtId="0" fontId="1" fillId="2" borderId="8" xfId="0" applyFont="1" applyFill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protection locked="0"/>
    </xf>
    <xf numFmtId="0" fontId="2" fillId="0" borderId="6" xfId="0" applyFont="1" applyBorder="1" applyProtection="1">
      <protection locked="0"/>
    </xf>
    <xf numFmtId="0" fontId="5" fillId="2" borderId="13" xfId="0" applyFont="1" applyFill="1" applyBorder="1" applyAlignment="1" applyProtection="1">
      <alignment horizontal="center" wrapText="1"/>
      <protection locked="0"/>
    </xf>
    <xf numFmtId="14" fontId="9" fillId="2" borderId="13" xfId="0" applyNumberFormat="1" applyFont="1" applyFill="1" applyBorder="1" applyAlignment="1" applyProtection="1">
      <alignment horizontal="center" wrapText="1" shrinkToFit="1"/>
      <protection locked="0"/>
    </xf>
    <xf numFmtId="14" fontId="9" fillId="0" borderId="13" xfId="0" applyNumberFormat="1" applyFont="1" applyBorder="1" applyAlignment="1" applyProtection="1">
      <alignment horizontal="center" wrapText="1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protection locked="0"/>
    </xf>
    <xf numFmtId="0" fontId="2" fillId="0" borderId="9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5" fillId="0" borderId="0" xfId="0" applyFont="1" applyAlignment="1" applyProtection="1">
      <protection locked="0"/>
    </xf>
    <xf numFmtId="0" fontId="9" fillId="0" borderId="0" xfId="0" applyFont="1" applyProtection="1">
      <protection locked="0"/>
    </xf>
    <xf numFmtId="0" fontId="2" fillId="0" borderId="8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49" fontId="9" fillId="0" borderId="0" xfId="0" applyNumberFormat="1" applyFont="1" applyAlignment="1" applyProtection="1">
      <alignment horizontal="right"/>
      <protection locked="0"/>
    </xf>
    <xf numFmtId="49" fontId="9" fillId="0" borderId="8" xfId="0" applyNumberFormat="1" applyFont="1" applyBorder="1" applyAlignment="1" applyProtection="1">
      <alignment horizontal="left"/>
      <protection locked="0"/>
    </xf>
    <xf numFmtId="49" fontId="9" fillId="0" borderId="1" xfId="0" applyNumberFormat="1" applyFont="1" applyBorder="1" applyAlignment="1" applyProtection="1">
      <alignment horizontal="left"/>
      <protection locked="0"/>
    </xf>
    <xf numFmtId="49" fontId="9" fillId="0" borderId="1" xfId="0" applyNumberFormat="1" applyFont="1" applyBorder="1" applyAlignment="1" applyProtection="1">
      <protection locked="0"/>
    </xf>
    <xf numFmtId="0" fontId="9" fillId="0" borderId="1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49" fontId="9" fillId="0" borderId="3" xfId="0" applyNumberFormat="1" applyFont="1" applyBorder="1" applyAlignment="1" applyProtection="1">
      <alignment horizontal="left"/>
      <protection locked="0"/>
    </xf>
    <xf numFmtId="49" fontId="9" fillId="0" borderId="0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protection locked="0"/>
    </xf>
    <xf numFmtId="0" fontId="16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2" fillId="8" borderId="16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8" borderId="17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shrinkToFit="1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8" fillId="4" borderId="3" xfId="0" applyFont="1" applyFill="1" applyBorder="1" applyAlignment="1"/>
    <xf numFmtId="0" fontId="8" fillId="4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17" fillId="3" borderId="13" xfId="0" applyFont="1" applyFill="1" applyBorder="1" applyAlignment="1" applyProtection="1">
      <alignment horizontal="right" vertical="center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/>
    </xf>
    <xf numFmtId="0" fontId="5" fillId="3" borderId="3" xfId="0" applyFont="1" applyFill="1" applyBorder="1"/>
    <xf numFmtId="0" fontId="9" fillId="2" borderId="13" xfId="0" applyFont="1" applyFill="1" applyBorder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horizontal="center" shrinkToFit="1"/>
      <protection locked="0"/>
    </xf>
    <xf numFmtId="49" fontId="9" fillId="0" borderId="8" xfId="0" applyNumberFormat="1" applyFont="1" applyBorder="1" applyAlignment="1" applyProtection="1">
      <alignment horizontal="center" vertical="center" shrinkToFit="1"/>
      <protection locked="0"/>
    </xf>
    <xf numFmtId="2" fontId="2" fillId="0" borderId="0" xfId="0" applyNumberFormat="1" applyFont="1" applyProtection="1">
      <protection locked="0"/>
    </xf>
    <xf numFmtId="171" fontId="9" fillId="10" borderId="13" xfId="0" applyNumberFormat="1" applyFont="1" applyFill="1" applyBorder="1" applyAlignment="1" applyProtection="1">
      <alignment horizontal="right" vertical="center"/>
    </xf>
    <xf numFmtId="2" fontId="9" fillId="10" borderId="13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2" fillId="0" borderId="3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5" fillId="8" borderId="14" xfId="0" applyFont="1" applyFill="1" applyBorder="1" applyAlignment="1" applyProtection="1">
      <alignment vertical="center"/>
    </xf>
    <xf numFmtId="0" fontId="5" fillId="8" borderId="15" xfId="0" applyFont="1" applyFill="1" applyBorder="1" applyAlignment="1" applyProtection="1">
      <alignment vertical="center"/>
    </xf>
    <xf numFmtId="0" fontId="5" fillId="10" borderId="13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8" borderId="13" xfId="0" applyFont="1" applyFill="1" applyBorder="1" applyAlignment="1" applyProtection="1">
      <alignment horizontal="right" vertical="center"/>
    </xf>
    <xf numFmtId="0" fontId="5" fillId="10" borderId="13" xfId="0" applyFont="1" applyFill="1" applyBorder="1" applyAlignment="1" applyProtection="1">
      <alignment horizontal="center" vertical="center" shrinkToFit="1"/>
    </xf>
    <xf numFmtId="172" fontId="12" fillId="6" borderId="10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8" borderId="2" xfId="0" applyFont="1" applyFill="1" applyBorder="1" applyAlignment="1" applyProtection="1">
      <alignment vertical="center"/>
    </xf>
    <xf numFmtId="14" fontId="9" fillId="0" borderId="14" xfId="0" applyNumberFormat="1" applyFont="1" applyBorder="1" applyAlignment="1" applyProtection="1">
      <alignment horizontal="center" wrapText="1"/>
      <protection locked="0"/>
    </xf>
    <xf numFmtId="1" fontId="9" fillId="10" borderId="13" xfId="0" applyNumberFormat="1" applyFont="1" applyFill="1" applyBorder="1" applyAlignment="1" applyProtection="1">
      <alignment horizontal="right" vertical="center"/>
    </xf>
    <xf numFmtId="9" fontId="2" fillId="0" borderId="0" xfId="0" applyNumberFormat="1" applyFont="1" applyProtection="1">
      <protection locked="0"/>
    </xf>
    <xf numFmtId="171" fontId="2" fillId="0" borderId="0" xfId="0" applyNumberFormat="1" applyFont="1" applyProtection="1">
      <protection locked="0"/>
    </xf>
    <xf numFmtId="173" fontId="16" fillId="10" borderId="13" xfId="0" applyNumberFormat="1" applyFont="1" applyFill="1" applyBorder="1" applyAlignment="1" applyProtection="1">
      <alignment horizontal="right" vertical="center"/>
    </xf>
    <xf numFmtId="0" fontId="9" fillId="5" borderId="14" xfId="0" applyFont="1" applyFill="1" applyBorder="1" applyAlignment="1" applyProtection="1">
      <alignment horizontal="right" vertical="center"/>
      <protection locked="0"/>
    </xf>
    <xf numFmtId="0" fontId="9" fillId="5" borderId="15" xfId="0" applyFont="1" applyFill="1" applyBorder="1" applyAlignment="1" applyProtection="1">
      <alignment horizontal="right" vertical="center"/>
      <protection locked="0"/>
    </xf>
    <xf numFmtId="0" fontId="9" fillId="5" borderId="14" xfId="0" applyFont="1" applyFill="1" applyBorder="1" applyAlignment="1" applyProtection="1">
      <alignment horizontal="left"/>
      <protection locked="0"/>
    </xf>
    <xf numFmtId="0" fontId="9" fillId="5" borderId="13" xfId="0" applyFont="1" applyFill="1" applyBorder="1" applyAlignment="1" applyProtection="1">
      <alignment horizontal="right" vertical="center"/>
      <protection locked="0"/>
    </xf>
    <xf numFmtId="0" fontId="9" fillId="5" borderId="11" xfId="0" applyFont="1" applyFill="1" applyBorder="1" applyAlignment="1" applyProtection="1">
      <alignment horizontal="right" vertical="center" shrinkToFit="1"/>
      <protection locked="0"/>
    </xf>
    <xf numFmtId="0" fontId="9" fillId="5" borderId="13" xfId="0" applyFont="1" applyFill="1" applyBorder="1" applyAlignment="1" applyProtection="1">
      <alignment horizontal="right" vertical="center" shrinkToFit="1"/>
      <protection locked="0"/>
    </xf>
    <xf numFmtId="0" fontId="9" fillId="5" borderId="14" xfId="0" applyFont="1" applyFill="1" applyBorder="1" applyAlignment="1" applyProtection="1">
      <alignment horizontal="right" vertical="center" shrinkToFit="1"/>
      <protection locked="0"/>
    </xf>
    <xf numFmtId="0" fontId="9" fillId="5" borderId="15" xfId="0" applyFont="1" applyFill="1" applyBorder="1" applyAlignment="1" applyProtection="1">
      <alignment horizontal="right" vertical="center" shrinkToFit="1"/>
      <protection locked="0"/>
    </xf>
    <xf numFmtId="0" fontId="5" fillId="5" borderId="13" xfId="0" applyFont="1" applyFill="1" applyBorder="1" applyAlignment="1" applyProtection="1">
      <alignment horizont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0" fillId="5" borderId="0" xfId="0" applyFill="1"/>
    <xf numFmtId="0" fontId="19" fillId="5" borderId="0" xfId="0" applyFont="1" applyFill="1"/>
    <xf numFmtId="172" fontId="0" fillId="0" borderId="0" xfId="0" applyNumberFormat="1" applyAlignment="1">
      <alignment horizontal="right"/>
    </xf>
    <xf numFmtId="0" fontId="7" fillId="4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2" fillId="2" borderId="6" xfId="0" applyFont="1" applyFill="1" applyBorder="1" applyAlignment="1" applyProtection="1">
      <alignment horizontal="left" vertical="center"/>
      <protection locked="0"/>
    </xf>
    <xf numFmtId="49" fontId="2" fillId="2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167" fontId="2" fillId="2" borderId="6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center"/>
    </xf>
    <xf numFmtId="166" fontId="2" fillId="2" borderId="0" xfId="0" applyNumberFormat="1" applyFont="1" applyFill="1" applyBorder="1" applyAlignment="1" applyProtection="1">
      <alignment horizontal="left" vertical="center"/>
      <protection locked="0"/>
    </xf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wrapText="1" shrinkToFit="1"/>
    </xf>
    <xf numFmtId="0" fontId="6" fillId="0" borderId="6" xfId="0" applyFont="1" applyFill="1" applyBorder="1" applyAlignment="1">
      <alignment horizontal="center" wrapText="1" shrinkToFit="1"/>
    </xf>
    <xf numFmtId="0" fontId="6" fillId="0" borderId="7" xfId="0" applyFont="1" applyFill="1" applyBorder="1" applyAlignment="1">
      <alignment horizontal="center" wrapText="1" shrinkToFi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18" fillId="0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 shrinkToFit="1"/>
    </xf>
    <xf numFmtId="0" fontId="10" fillId="0" borderId="0" xfId="0" applyFont="1" applyAlignment="1">
      <alignment shrinkToFit="1"/>
    </xf>
    <xf numFmtId="0" fontId="1" fillId="2" borderId="0" xfId="0" applyFont="1" applyFill="1" applyBorder="1" applyAlignment="1">
      <alignment horizontal="left"/>
    </xf>
    <xf numFmtId="0" fontId="9" fillId="2" borderId="6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justify" vertical="justify"/>
    </xf>
    <xf numFmtId="0" fontId="5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9" fillId="2" borderId="6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/>
    </xf>
    <xf numFmtId="164" fontId="9" fillId="2" borderId="6" xfId="0" applyNumberFormat="1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shrinkToFit="1"/>
      <protection locked="0"/>
    </xf>
    <xf numFmtId="0" fontId="2" fillId="2" borderId="0" xfId="0" applyFont="1" applyFill="1" applyBorder="1" applyAlignment="1">
      <alignment horizontal="left"/>
    </xf>
    <xf numFmtId="168" fontId="2" fillId="2" borderId="6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164" fontId="2" fillId="2" borderId="6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>
      <alignment horizontal="right"/>
    </xf>
    <xf numFmtId="165" fontId="2" fillId="2" borderId="6" xfId="0" applyNumberFormat="1" applyFont="1" applyFill="1" applyBorder="1" applyAlignment="1" applyProtection="1">
      <alignment horizontal="left" vertical="center"/>
      <protection locked="0"/>
    </xf>
    <xf numFmtId="49" fontId="2" fillId="2" borderId="0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3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169" fontId="2" fillId="2" borderId="6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0" fontId="2" fillId="2" borderId="9" xfId="0" applyFont="1" applyFill="1" applyBorder="1" applyAlignment="1" applyProtection="1">
      <alignment horizontal="left"/>
      <protection locked="0"/>
    </xf>
    <xf numFmtId="165" fontId="2" fillId="2" borderId="9" xfId="0" applyNumberFormat="1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8" xfId="0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5" fillId="3" borderId="2" xfId="0" applyFont="1" applyFill="1" applyBorder="1" applyAlignment="1" applyProtection="1">
      <alignment horizontal="right" vertical="center"/>
      <protection locked="0"/>
    </xf>
    <xf numFmtId="0" fontId="5" fillId="3" borderId="5" xfId="0" applyFont="1" applyFill="1" applyBorder="1" applyAlignment="1" applyProtection="1">
      <alignment horizontal="right" vertical="center"/>
      <protection locked="0"/>
    </xf>
    <xf numFmtId="0" fontId="5" fillId="3" borderId="6" xfId="0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right" vertical="center"/>
      <protection locked="0"/>
    </xf>
    <xf numFmtId="0" fontId="5" fillId="3" borderId="4" xfId="0" applyFont="1" applyFill="1" applyBorder="1" applyAlignment="1">
      <alignment horizontal="left"/>
    </xf>
    <xf numFmtId="0" fontId="5" fillId="3" borderId="10" xfId="0" applyFont="1" applyFill="1" applyBorder="1" applyAlignment="1" applyProtection="1">
      <alignment horizontal="right" vertical="center"/>
      <protection locked="0"/>
    </xf>
    <xf numFmtId="0" fontId="5" fillId="3" borderId="11" xfId="0" applyFont="1" applyFill="1" applyBorder="1" applyAlignment="1" applyProtection="1">
      <alignment horizontal="right" vertical="center"/>
      <protection locked="0"/>
    </xf>
    <xf numFmtId="0" fontId="5" fillId="3" borderId="3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3" borderId="0" xfId="0" applyFont="1" applyFill="1" applyBorder="1" applyAlignment="1"/>
    <xf numFmtId="0" fontId="2" fillId="3" borderId="0" xfId="0" applyFont="1" applyFill="1" applyBorder="1" applyAlignment="1"/>
    <xf numFmtId="0" fontId="10" fillId="3" borderId="0" xfId="0" applyFont="1" applyFill="1" applyAlignment="1"/>
    <xf numFmtId="0" fontId="10" fillId="3" borderId="4" xfId="0" applyFont="1" applyFill="1" applyBorder="1" applyAlignment="1"/>
    <xf numFmtId="0" fontId="2" fillId="3" borderId="8" xfId="0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 applyProtection="1">
      <alignment horizontal="right" vertical="center"/>
      <protection locked="0"/>
    </xf>
    <xf numFmtId="0" fontId="2" fillId="3" borderId="6" xfId="0" applyFont="1" applyFill="1" applyBorder="1" applyAlignment="1" applyProtection="1">
      <alignment horizontal="right" vertical="center"/>
      <protection locked="0"/>
    </xf>
    <xf numFmtId="0" fontId="2" fillId="3" borderId="7" xfId="0" applyFont="1" applyFill="1" applyBorder="1" applyAlignment="1" applyProtection="1">
      <alignment horizontal="right" vertical="center"/>
      <protection locked="0"/>
    </xf>
    <xf numFmtId="0" fontId="5" fillId="3" borderId="3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4" xfId="0" applyFont="1" applyFill="1" applyBorder="1" applyAlignment="1"/>
    <xf numFmtId="4" fontId="2" fillId="3" borderId="8" xfId="0" applyNumberFormat="1" applyFont="1" applyFill="1" applyBorder="1" applyAlignment="1" applyProtection="1">
      <alignment horizontal="right"/>
      <protection locked="0"/>
    </xf>
    <xf numFmtId="4" fontId="2" fillId="3" borderId="1" xfId="0" applyNumberFormat="1" applyFont="1" applyFill="1" applyBorder="1" applyAlignment="1" applyProtection="1">
      <alignment horizontal="right"/>
      <protection locked="0"/>
    </xf>
    <xf numFmtId="4" fontId="2" fillId="3" borderId="2" xfId="0" applyNumberFormat="1" applyFont="1" applyFill="1" applyBorder="1" applyAlignment="1" applyProtection="1">
      <alignment horizontal="right"/>
      <protection locked="0"/>
    </xf>
    <xf numFmtId="4" fontId="2" fillId="3" borderId="5" xfId="0" applyNumberFormat="1" applyFont="1" applyFill="1" applyBorder="1" applyAlignment="1" applyProtection="1">
      <alignment horizontal="right"/>
      <protection locked="0"/>
    </xf>
    <xf numFmtId="4" fontId="2" fillId="3" borderId="6" xfId="0" applyNumberFormat="1" applyFont="1" applyFill="1" applyBorder="1" applyAlignment="1" applyProtection="1">
      <alignment horizontal="right"/>
      <protection locked="0"/>
    </xf>
    <xf numFmtId="4" fontId="2" fillId="3" borderId="7" xfId="0" applyNumberFormat="1" applyFont="1" applyFill="1" applyBorder="1" applyAlignment="1" applyProtection="1">
      <alignment horizontal="right"/>
      <protection locked="0"/>
    </xf>
    <xf numFmtId="0" fontId="2" fillId="3" borderId="3" xfId="0" applyFont="1" applyFill="1" applyBorder="1" applyAlignment="1" applyProtection="1">
      <alignment horizontal="left" vertical="top"/>
      <protection locked="0"/>
    </xf>
    <xf numFmtId="0" fontId="2" fillId="3" borderId="0" xfId="0" applyFont="1" applyFill="1" applyBorder="1" applyAlignment="1" applyProtection="1">
      <alignment horizontal="left" vertical="top"/>
      <protection locked="0"/>
    </xf>
    <xf numFmtId="0" fontId="2" fillId="3" borderId="4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6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 vertical="top"/>
    </xf>
    <xf numFmtId="0" fontId="23" fillId="12" borderId="10" xfId="1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3" fillId="12" borderId="12" xfId="1" applyFont="1" applyFill="1" applyBorder="1" applyAlignment="1">
      <alignment horizontal="center" vertical="center" wrapText="1"/>
    </xf>
    <xf numFmtId="0" fontId="23" fillId="12" borderId="11" xfId="1" applyFont="1" applyFill="1" applyBorder="1" applyAlignment="1">
      <alignment horizontal="center" vertical="center" wrapText="1"/>
    </xf>
    <xf numFmtId="0" fontId="9" fillId="5" borderId="14" xfId="0" applyFont="1" applyFill="1" applyBorder="1" applyAlignment="1" applyProtection="1">
      <alignment horizontal="right" vertical="center"/>
      <protection locked="0"/>
    </xf>
    <xf numFmtId="0" fontId="9" fillId="5" borderId="15" xfId="0" applyFont="1" applyFill="1" applyBorder="1" applyAlignment="1" applyProtection="1">
      <alignment horizontal="right" vertical="center"/>
      <protection locked="0"/>
    </xf>
    <xf numFmtId="0" fontId="9" fillId="5" borderId="14" xfId="0" applyFont="1" applyFill="1" applyBorder="1" applyAlignment="1" applyProtection="1">
      <alignment horizontal="right" vertical="center" shrinkToFit="1"/>
      <protection locked="0"/>
    </xf>
    <xf numFmtId="0" fontId="9" fillId="5" borderId="15" xfId="0" applyFont="1" applyFill="1" applyBorder="1" applyAlignment="1" applyProtection="1">
      <alignment horizontal="right"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14" xfId="0" applyNumberFormat="1" applyFont="1" applyBorder="1" applyAlignment="1" applyProtection="1">
      <alignment horizontal="center" vertical="center" shrinkToFit="1"/>
      <protection locked="0"/>
    </xf>
    <xf numFmtId="49" fontId="9" fillId="0" borderId="15" xfId="0" applyNumberFormat="1" applyFon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0" fontId="5" fillId="10" borderId="14" xfId="0" applyFont="1" applyFill="1" applyBorder="1" applyAlignment="1" applyProtection="1">
      <alignment horizontal="center" vertical="center"/>
    </xf>
    <xf numFmtId="0" fontId="5" fillId="10" borderId="15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 shrinkToFit="1"/>
      <protection locked="0"/>
    </xf>
    <xf numFmtId="0" fontId="9" fillId="0" borderId="15" xfId="0" applyFont="1" applyBorder="1" applyAlignment="1" applyProtection="1">
      <alignment horizontal="center" vertical="center" wrapText="1" shrinkToFi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wrapText="1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5" xfId="0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right" vertical="center"/>
      <protection locked="0"/>
    </xf>
    <xf numFmtId="0" fontId="9" fillId="0" borderId="15" xfId="0" applyFont="1" applyBorder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5" fillId="8" borderId="14" xfId="0" applyFont="1" applyFill="1" applyBorder="1" applyAlignment="1" applyProtection="1">
      <alignment horizontal="center" vertical="center" shrinkToFit="1"/>
      <protection locked="0"/>
    </xf>
    <xf numFmtId="0" fontId="5" fillId="8" borderId="9" xfId="0" applyFont="1" applyFill="1" applyBorder="1" applyAlignment="1" applyProtection="1">
      <alignment horizontal="center" vertical="center" shrinkToFit="1"/>
      <protection locked="0"/>
    </xf>
    <xf numFmtId="0" fontId="5" fillId="8" borderId="15" xfId="0" applyFont="1" applyFill="1" applyBorder="1" applyAlignment="1" applyProtection="1">
      <alignment horizontal="center" vertical="center" shrinkToFit="1"/>
      <protection locked="0"/>
    </xf>
    <xf numFmtId="0" fontId="5" fillId="10" borderId="14" xfId="0" applyFont="1" applyFill="1" applyBorder="1" applyAlignment="1" applyProtection="1">
      <alignment horizontal="center" vertical="center" shrinkToFit="1"/>
    </xf>
    <xf numFmtId="0" fontId="5" fillId="10" borderId="15" xfId="0" applyFont="1" applyFill="1" applyBorder="1" applyAlignment="1" applyProtection="1">
      <alignment horizontal="center" vertical="center" shrinkToFit="1"/>
    </xf>
    <xf numFmtId="49" fontId="1" fillId="0" borderId="0" xfId="0" applyNumberFormat="1" applyFont="1" applyBorder="1" applyAlignment="1" applyProtection="1">
      <alignment horizontal="left"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right" vertical="center"/>
      <protection locked="0"/>
    </xf>
    <xf numFmtId="0" fontId="9" fillId="2" borderId="15" xfId="0" applyFont="1" applyFill="1" applyBorder="1" applyAlignment="1" applyProtection="1">
      <alignment horizontal="right" vertic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textRotation="90" wrapText="1"/>
      <protection locked="0"/>
    </xf>
    <xf numFmtId="0" fontId="10" fillId="0" borderId="2" xfId="0" applyFont="1" applyBorder="1" applyAlignment="1" applyProtection="1">
      <protection locked="0"/>
    </xf>
    <xf numFmtId="0" fontId="10" fillId="0" borderId="3" xfId="0" applyFont="1" applyBorder="1" applyAlignment="1" applyProtection="1">
      <alignment textRotation="90"/>
      <protection locked="0"/>
    </xf>
    <xf numFmtId="0" fontId="10" fillId="0" borderId="4" xfId="0" applyFont="1" applyBorder="1" applyAlignment="1" applyProtection="1">
      <protection locked="0"/>
    </xf>
    <xf numFmtId="0" fontId="10" fillId="0" borderId="5" xfId="0" applyFont="1" applyBorder="1" applyAlignment="1" applyProtection="1">
      <alignment textRotation="90"/>
      <protection locked="0"/>
    </xf>
    <xf numFmtId="0" fontId="10" fillId="0" borderId="7" xfId="0" applyFont="1" applyBorder="1" applyAlignment="1" applyProtection="1"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Protection="1"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4" xfId="0" applyFont="1" applyBorder="1" applyAlignment="1" applyProtection="1">
      <alignment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wrapText="1"/>
      <protection locked="0"/>
    </xf>
    <xf numFmtId="0" fontId="10" fillId="0" borderId="7" xfId="0" applyFont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0" fontId="10" fillId="0" borderId="13" xfId="0" applyFont="1" applyBorder="1" applyAlignment="1" applyProtection="1">
      <alignment horizontal="left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10" fillId="0" borderId="13" xfId="0" applyFont="1" applyBorder="1" applyAlignment="1" applyProtection="1">
      <alignment horizontal="right"/>
      <protection locked="0"/>
    </xf>
    <xf numFmtId="0" fontId="2" fillId="0" borderId="13" xfId="0" applyFont="1" applyFill="1" applyBorder="1" applyAlignment="1" applyProtection="1">
      <alignment horizontal="left"/>
      <protection locked="0"/>
    </xf>
    <xf numFmtId="0" fontId="2" fillId="0" borderId="13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horizontal="right" vertical="center"/>
      <protection locked="0"/>
    </xf>
    <xf numFmtId="49" fontId="2" fillId="2" borderId="13" xfId="0" applyNumberFormat="1" applyFont="1" applyFill="1" applyBorder="1" applyAlignment="1" applyProtection="1">
      <alignment horizontal="left" vertical="center"/>
      <protection locked="0"/>
    </xf>
    <xf numFmtId="170" fontId="2" fillId="2" borderId="13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 vertical="center"/>
    </xf>
    <xf numFmtId="0" fontId="10" fillId="0" borderId="9" xfId="0" applyFont="1" applyBorder="1" applyAlignment="1"/>
    <xf numFmtId="0" fontId="10" fillId="0" borderId="15" xfId="0" applyFont="1" applyBorder="1" applyAlignment="1"/>
    <xf numFmtId="0" fontId="2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>
      <alignment wrapText="1" shrinkToFit="1"/>
    </xf>
    <xf numFmtId="0" fontId="1" fillId="0" borderId="13" xfId="0" applyFont="1" applyBorder="1" applyAlignment="1">
      <alignment wrapText="1" shrinkToFit="1"/>
    </xf>
    <xf numFmtId="173" fontId="2" fillId="6" borderId="13" xfId="0" applyNumberFormat="1" applyFont="1" applyFill="1" applyBorder="1" applyAlignment="1" applyProtection="1">
      <alignment horizontal="right" vertical="center" shrinkToFit="1"/>
    </xf>
    <xf numFmtId="0" fontId="12" fillId="2" borderId="2" xfId="0" applyFont="1" applyFill="1" applyBorder="1" applyAlignment="1"/>
    <xf numFmtId="0" fontId="3" fillId="0" borderId="10" xfId="0" applyFont="1" applyBorder="1" applyAlignment="1"/>
    <xf numFmtId="173" fontId="12" fillId="11" borderId="14" xfId="0" applyNumberFormat="1" applyFont="1" applyFill="1" applyBorder="1" applyAlignment="1" applyProtection="1">
      <alignment horizontal="right" vertical="center" shrinkToFit="1"/>
    </xf>
    <xf numFmtId="173" fontId="12" fillId="11" borderId="9" xfId="0" applyNumberFormat="1" applyFont="1" applyFill="1" applyBorder="1" applyAlignment="1" applyProtection="1">
      <alignment horizontal="right" vertical="center" shrinkToFit="1"/>
    </xf>
    <xf numFmtId="173" fontId="12" fillId="11" borderId="15" xfId="0" applyNumberFormat="1" applyFont="1" applyFill="1" applyBorder="1" applyAlignment="1" applyProtection="1">
      <alignment horizontal="right" vertical="center" shrinkToFit="1"/>
    </xf>
    <xf numFmtId="0" fontId="12" fillId="2" borderId="3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173" fontId="17" fillId="2" borderId="14" xfId="0" applyNumberFormat="1" applyFont="1" applyFill="1" applyBorder="1" applyAlignment="1" applyProtection="1">
      <alignment horizontal="right" shrinkToFit="1"/>
      <protection locked="0"/>
    </xf>
    <xf numFmtId="173" fontId="17" fillId="2" borderId="9" xfId="0" applyNumberFormat="1" applyFont="1" applyFill="1" applyBorder="1" applyAlignment="1" applyProtection="1">
      <alignment horizontal="right" shrinkToFit="1"/>
      <protection locked="0"/>
    </xf>
    <xf numFmtId="173" fontId="17" fillId="2" borderId="15" xfId="0" applyNumberFormat="1" applyFont="1" applyFill="1" applyBorder="1" applyAlignment="1" applyProtection="1">
      <alignment horizontal="right" shrinkToFit="1"/>
      <protection locked="0"/>
    </xf>
    <xf numFmtId="0" fontId="2" fillId="2" borderId="13" xfId="0" applyFont="1" applyFill="1" applyBorder="1" applyAlignment="1">
      <alignment wrapText="1"/>
    </xf>
    <xf numFmtId="0" fontId="2" fillId="0" borderId="13" xfId="0" applyFont="1" applyBorder="1" applyAlignment="1">
      <alignment wrapText="1"/>
    </xf>
    <xf numFmtId="173" fontId="2" fillId="2" borderId="14" xfId="0" applyNumberFormat="1" applyFont="1" applyFill="1" applyBorder="1" applyAlignment="1" applyProtection="1">
      <alignment horizontal="right" vertical="center" shrinkToFit="1"/>
      <protection locked="0"/>
    </xf>
    <xf numFmtId="173" fontId="2" fillId="2" borderId="9" xfId="0" applyNumberFormat="1" applyFont="1" applyFill="1" applyBorder="1" applyAlignment="1" applyProtection="1">
      <alignment horizontal="right" vertical="center" shrinkToFit="1"/>
      <protection locked="0"/>
    </xf>
    <xf numFmtId="173" fontId="2" fillId="2" borderId="15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14" xfId="0" applyFont="1" applyFill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13" xfId="0" applyFont="1" applyFill="1" applyBorder="1" applyAlignment="1">
      <alignment wrapText="1" shrinkToFit="1"/>
    </xf>
    <xf numFmtId="0" fontId="2" fillId="0" borderId="13" xfId="0" applyFont="1" applyBorder="1" applyAlignment="1">
      <alignment wrapText="1" shrinkToFit="1"/>
    </xf>
    <xf numFmtId="173" fontId="2" fillId="2" borderId="13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14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wrapText="1"/>
    </xf>
    <xf numFmtId="171" fontId="2" fillId="6" borderId="14" xfId="0" applyNumberFormat="1" applyFont="1" applyFill="1" applyBorder="1" applyAlignment="1" applyProtection="1">
      <alignment horizontal="right" vertical="center" shrinkToFit="1"/>
    </xf>
    <xf numFmtId="171" fontId="2" fillId="6" borderId="9" xfId="0" applyNumberFormat="1" applyFont="1" applyFill="1" applyBorder="1" applyAlignment="1" applyProtection="1">
      <alignment horizontal="right" vertical="center" shrinkToFit="1"/>
    </xf>
    <xf numFmtId="171" fontId="2" fillId="6" borderId="15" xfId="0" applyNumberFormat="1" applyFont="1" applyFill="1" applyBorder="1" applyAlignment="1" applyProtection="1">
      <alignment horizontal="right" vertical="center" shrinkToFit="1"/>
    </xf>
    <xf numFmtId="0" fontId="17" fillId="2" borderId="3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10" fillId="0" borderId="3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4" xfId="0" applyFont="1" applyBorder="1" applyAlignment="1">
      <alignment wrapText="1"/>
    </xf>
    <xf numFmtId="0" fontId="10" fillId="2" borderId="0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7" fillId="3" borderId="14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1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2" fillId="3" borderId="1" xfId="0" applyFont="1" applyFill="1" applyBorder="1" applyAlignment="1">
      <alignment horizontal="left" vertical="top"/>
    </xf>
    <xf numFmtId="0" fontId="17" fillId="3" borderId="8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20" fillId="4" borderId="0" xfId="0" applyFont="1" applyFill="1" applyAlignment="1">
      <alignment horizontal="left"/>
    </xf>
    <xf numFmtId="0" fontId="20" fillId="9" borderId="0" xfId="0" applyFont="1" applyFill="1" applyAlignment="1">
      <alignment horizontal="left"/>
    </xf>
  </cellXfs>
  <cellStyles count="3">
    <cellStyle name="Normal" xfId="0" builtinId="0"/>
    <cellStyle name="Normal 2" xfId="2"/>
    <cellStyle name="Normal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11</xdr:row>
      <xdr:rowOff>0</xdr:rowOff>
    </xdr:from>
    <xdr:to>
      <xdr:col>15</xdr:col>
      <xdr:colOff>9525</xdr:colOff>
      <xdr:row>11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ShapeType="1"/>
        </xdr:cNvSpPr>
      </xdr:nvSpPr>
      <xdr:spPr bwMode="auto">
        <a:xfrm>
          <a:off x="533400" y="1905000"/>
          <a:ext cx="3419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104775</xdr:colOff>
      <xdr:row>8</xdr:row>
      <xdr:rowOff>180975</xdr:rowOff>
    </xdr:from>
    <xdr:to>
      <xdr:col>16</xdr:col>
      <xdr:colOff>209550</xdr:colOff>
      <xdr:row>8</xdr:row>
      <xdr:rowOff>180975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ShapeType="1"/>
        </xdr:cNvSpPr>
      </xdr:nvSpPr>
      <xdr:spPr bwMode="auto">
        <a:xfrm>
          <a:off x="923925" y="1638300"/>
          <a:ext cx="3581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21</xdr:row>
      <xdr:rowOff>0</xdr:rowOff>
    </xdr:from>
    <xdr:to>
      <xdr:col>7</xdr:col>
      <xdr:colOff>200025</xdr:colOff>
      <xdr:row>21</xdr:row>
      <xdr:rowOff>0</xdr:rowOff>
    </xdr:to>
    <xdr:sp macro="" textlink="">
      <xdr:nvSpPr>
        <xdr:cNvPr id="2056" name="Line 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ShapeType="1"/>
        </xdr:cNvSpPr>
      </xdr:nvSpPr>
      <xdr:spPr bwMode="auto">
        <a:xfrm>
          <a:off x="819150" y="2962275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219808</xdr:colOff>
      <xdr:row>0</xdr:row>
      <xdr:rowOff>183174</xdr:rowOff>
    </xdr:from>
    <xdr:to>
      <xdr:col>4</xdr:col>
      <xdr:colOff>58616</xdr:colOff>
      <xdr:row>3</xdr:row>
      <xdr:rowOff>105690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83174"/>
          <a:ext cx="534866" cy="472035"/>
        </a:xfrm>
        <a:prstGeom prst="rect">
          <a:avLst/>
        </a:prstGeom>
      </xdr:spPr>
    </xdr:pic>
    <xdr:clientData/>
  </xdr:twoCellAnchor>
  <xdr:twoCellAnchor>
    <xdr:from>
      <xdr:col>7</xdr:col>
      <xdr:colOff>136071</xdr:colOff>
      <xdr:row>73</xdr:row>
      <xdr:rowOff>122875</xdr:rowOff>
    </xdr:from>
    <xdr:to>
      <xdr:col>16</xdr:col>
      <xdr:colOff>277585</xdr:colOff>
      <xdr:row>77</xdr:row>
      <xdr:rowOff>50347</xdr:rowOff>
    </xdr:to>
    <xdr:pic>
      <xdr:nvPicPr>
        <xdr:cNvPr id="14" name="Imagem 5" descr="image0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2946" y="9756732"/>
          <a:ext cx="2801710" cy="498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0</xdr:rowOff>
    </xdr:from>
    <xdr:to>
      <xdr:col>7</xdr:col>
      <xdr:colOff>142875</xdr:colOff>
      <xdr:row>42</xdr:row>
      <xdr:rowOff>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200025" y="7334250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123825</xdr:colOff>
      <xdr:row>44</xdr:row>
      <xdr:rowOff>0</xdr:rowOff>
    </xdr:from>
    <xdr:to>
      <xdr:col>7</xdr:col>
      <xdr:colOff>142875</xdr:colOff>
      <xdr:row>44</xdr:row>
      <xdr:rowOff>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323850" y="76581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295275</xdr:colOff>
      <xdr:row>42</xdr:row>
      <xdr:rowOff>0</xdr:rowOff>
    </xdr:from>
    <xdr:to>
      <xdr:col>11</xdr:col>
      <xdr:colOff>514350</xdr:colOff>
      <xdr:row>42</xdr:row>
      <xdr:rowOff>0</xdr:rowOff>
    </xdr:to>
    <xdr:sp macro="" textlink="">
      <xdr:nvSpPr>
        <xdr:cNvPr id="9" name="Line 1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2305050" y="73342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514350</xdr:colOff>
      <xdr:row>44</xdr:row>
      <xdr:rowOff>0</xdr:rowOff>
    </xdr:to>
    <xdr:sp macro="" textlink="">
      <xdr:nvSpPr>
        <xdr:cNvPr id="10" name="Line 1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2352675" y="7658100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161925</xdr:colOff>
      <xdr:row>42</xdr:row>
      <xdr:rowOff>0</xdr:rowOff>
    </xdr:from>
    <xdr:to>
      <xdr:col>20</xdr:col>
      <xdr:colOff>0</xdr:colOff>
      <xdr:row>42</xdr:row>
      <xdr:rowOff>0</xdr:rowOff>
    </xdr:to>
    <xdr:sp macro="" textlink="">
      <xdr:nvSpPr>
        <xdr:cNvPr id="14" name="Line 1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4067175" y="7334250"/>
          <a:ext cx="1790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44</xdr:row>
      <xdr:rowOff>0</xdr:rowOff>
    </xdr:from>
    <xdr:to>
      <xdr:col>20</xdr:col>
      <xdr:colOff>0</xdr:colOff>
      <xdr:row>44</xdr:row>
      <xdr:rowOff>0</xdr:rowOff>
    </xdr:to>
    <xdr:sp macro="" textlink="">
      <xdr:nvSpPr>
        <xdr:cNvPr id="15" name="Line 1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4133850" y="7658100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117231</xdr:colOff>
      <xdr:row>0</xdr:row>
      <xdr:rowOff>153865</xdr:rowOff>
    </xdr:from>
    <xdr:to>
      <xdr:col>3</xdr:col>
      <xdr:colOff>1</xdr:colOff>
      <xdr:row>3</xdr:row>
      <xdr:rowOff>142323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31" y="153865"/>
          <a:ext cx="534866" cy="472035"/>
        </a:xfrm>
        <a:prstGeom prst="rect">
          <a:avLst/>
        </a:prstGeom>
      </xdr:spPr>
    </xdr:pic>
    <xdr:clientData/>
  </xdr:twoCellAnchor>
  <xdr:twoCellAnchor>
    <xdr:from>
      <xdr:col>6</xdr:col>
      <xdr:colOff>241789</xdr:colOff>
      <xdr:row>54</xdr:row>
      <xdr:rowOff>58615</xdr:rowOff>
    </xdr:from>
    <xdr:to>
      <xdr:col>15</xdr:col>
      <xdr:colOff>54114</xdr:colOff>
      <xdr:row>57</xdr:row>
      <xdr:rowOff>103318</xdr:rowOff>
    </xdr:to>
    <xdr:pic>
      <xdr:nvPicPr>
        <xdr:cNvPr id="18" name="Imagem 5" descr="image01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462" y="8462596"/>
          <a:ext cx="2801710" cy="498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365124</xdr:colOff>
      <xdr:row>45</xdr:row>
      <xdr:rowOff>101291</xdr:rowOff>
    </xdr:from>
    <xdr:to>
      <xdr:col>11</xdr:col>
      <xdr:colOff>92075</xdr:colOff>
      <xdr:row>49</xdr:row>
      <xdr:rowOff>34925</xdr:rowOff>
    </xdr:to>
    <xdr:pic>
      <xdr:nvPicPr>
        <xdr:cNvPr id="3" name="Imagem 5" descr="image01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5812" y="8721416"/>
          <a:ext cx="2846388" cy="505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329711</xdr:colOff>
      <xdr:row>48</xdr:row>
      <xdr:rowOff>87923</xdr:rowOff>
    </xdr:from>
    <xdr:to>
      <xdr:col>6</xdr:col>
      <xdr:colOff>303945</xdr:colOff>
      <xdr:row>51</xdr:row>
      <xdr:rowOff>131460</xdr:rowOff>
    </xdr:to>
    <xdr:pic>
      <xdr:nvPicPr>
        <xdr:cNvPr id="2" name="Imagem 5" descr="image01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9" y="7759211"/>
          <a:ext cx="2846388" cy="505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637442</xdr:colOff>
      <xdr:row>54</xdr:row>
      <xdr:rowOff>117230</xdr:rowOff>
    </xdr:from>
    <xdr:to>
      <xdr:col>5</xdr:col>
      <xdr:colOff>252657</xdr:colOff>
      <xdr:row>58</xdr:row>
      <xdr:rowOff>6903</xdr:rowOff>
    </xdr:to>
    <xdr:pic>
      <xdr:nvPicPr>
        <xdr:cNvPr id="2" name="Imagem 5" descr="image01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692" y="9964615"/>
          <a:ext cx="2846388" cy="505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B1:Y78"/>
  <sheetViews>
    <sheetView showGridLines="0" topLeftCell="A40" zoomScale="140" zoomScaleNormal="140" workbookViewId="0">
      <selection activeCell="E81" sqref="E81"/>
    </sheetView>
  </sheetViews>
  <sheetFormatPr defaultColWidth="7.85546875" defaultRowHeight="11.25" x14ac:dyDescent="0.2"/>
  <cols>
    <col min="1" max="1" width="0.5703125" style="4" customWidth="1"/>
    <col min="2" max="2" width="1.85546875" style="4" customWidth="1"/>
    <col min="3" max="3" width="5" style="4" customWidth="1"/>
    <col min="4" max="4" width="5.42578125" style="4" customWidth="1"/>
    <col min="5" max="5" width="6.140625" style="4" customWidth="1"/>
    <col min="6" max="6" width="3.140625" style="4" customWidth="1"/>
    <col min="7" max="7" width="2.85546875" style="4" customWidth="1"/>
    <col min="8" max="8" width="4.42578125" style="4" customWidth="1"/>
    <col min="9" max="9" width="4" style="4" customWidth="1"/>
    <col min="10" max="10" width="6.7109375" style="4" customWidth="1"/>
    <col min="11" max="11" width="6.5703125" style="4" customWidth="1"/>
    <col min="12" max="12" width="1.7109375" style="4" customWidth="1"/>
    <col min="13" max="13" width="7.5703125" style="4" customWidth="1"/>
    <col min="14" max="14" width="1.5703125" style="4" customWidth="1"/>
    <col min="15" max="15" width="2.140625" style="4" customWidth="1"/>
    <col min="16" max="16" width="5.28515625" style="4" customWidth="1"/>
    <col min="17" max="17" width="4.42578125" style="4" customWidth="1"/>
    <col min="18" max="18" width="3" style="4" customWidth="1"/>
    <col min="19" max="19" width="5.42578125" style="4" customWidth="1"/>
    <col min="20" max="20" width="4.7109375" style="4" customWidth="1"/>
    <col min="21" max="21" width="2.85546875" style="4" customWidth="1"/>
    <col min="22" max="22" width="2.5703125" style="4" customWidth="1"/>
    <col min="23" max="23" width="5.5703125" style="4" customWidth="1"/>
    <col min="24" max="24" width="4.28515625" style="4" customWidth="1"/>
    <col min="25" max="25" width="1" style="4" customWidth="1"/>
    <col min="26" max="26" width="0.85546875" style="4" customWidth="1"/>
    <col min="27" max="16384" width="7.85546875" style="4"/>
  </cols>
  <sheetData>
    <row r="1" spans="2:25" ht="18" customHeight="1" x14ac:dyDescent="0.2">
      <c r="B1" s="1"/>
      <c r="C1" s="2"/>
      <c r="D1" s="2"/>
      <c r="E1" s="3"/>
      <c r="F1" s="271" t="s">
        <v>342</v>
      </c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3"/>
    </row>
    <row r="2" spans="2:25" ht="15" customHeight="1" x14ac:dyDescent="0.2">
      <c r="B2" s="5"/>
      <c r="C2" s="6"/>
      <c r="D2" s="6"/>
      <c r="E2" s="7"/>
      <c r="F2" s="283" t="s">
        <v>22</v>
      </c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5"/>
    </row>
    <row r="3" spans="2:25" ht="10.5" customHeight="1" x14ac:dyDescent="0.2">
      <c r="B3" s="289"/>
      <c r="C3" s="290"/>
      <c r="D3" s="290"/>
      <c r="E3" s="291"/>
      <c r="F3" s="280" t="s">
        <v>28</v>
      </c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2"/>
    </row>
    <row r="4" spans="2:25" ht="12.75" customHeight="1" x14ac:dyDescent="0.2">
      <c r="B4" s="286"/>
      <c r="C4" s="287"/>
      <c r="D4" s="287"/>
      <c r="E4" s="288"/>
      <c r="F4" s="280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2"/>
    </row>
    <row r="5" spans="2:25" ht="19.5" customHeight="1" x14ac:dyDescent="0.2">
      <c r="B5" s="292" t="s">
        <v>132</v>
      </c>
      <c r="C5" s="293"/>
      <c r="D5" s="293"/>
      <c r="E5" s="294"/>
      <c r="F5" s="280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2"/>
    </row>
    <row r="6" spans="2:25" ht="12.75" customHeight="1" x14ac:dyDescent="0.2">
      <c r="B6" s="274"/>
      <c r="C6" s="275"/>
      <c r="D6" s="275"/>
      <c r="E6" s="276"/>
      <c r="F6" s="277" t="s">
        <v>327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9"/>
    </row>
    <row r="7" spans="2:25" ht="12.95" customHeight="1" x14ac:dyDescent="0.2">
      <c r="B7" s="264" t="s">
        <v>29</v>
      </c>
      <c r="C7" s="264"/>
      <c r="D7" s="264"/>
      <c r="E7" s="264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2:25" ht="14.1" customHeight="1" x14ac:dyDescent="0.2">
      <c r="B8" s="9" t="s">
        <v>6</v>
      </c>
      <c r="C8" s="263" t="s">
        <v>7</v>
      </c>
      <c r="D8" s="263"/>
      <c r="E8" s="263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1"/>
    </row>
    <row r="9" spans="2:25" ht="14.25" customHeight="1" x14ac:dyDescent="0.2">
      <c r="B9" s="209" t="s">
        <v>40</v>
      </c>
      <c r="C9" s="210"/>
      <c r="D9" s="210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13" t="s">
        <v>41</v>
      </c>
      <c r="S9" s="12"/>
      <c r="T9" s="12"/>
      <c r="U9" s="12"/>
      <c r="V9" s="267"/>
      <c r="W9" s="267"/>
      <c r="X9" s="267"/>
      <c r="Y9" s="14"/>
    </row>
    <row r="10" spans="2:25" ht="10.5" customHeight="1" x14ac:dyDescent="0.2">
      <c r="B10" s="1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4"/>
    </row>
    <row r="11" spans="2:25" ht="10.5" customHeight="1" x14ac:dyDescent="0.2">
      <c r="B11" s="16" t="s">
        <v>9</v>
      </c>
      <c r="C11" s="12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12"/>
      <c r="Q11" s="12"/>
      <c r="R11" s="12"/>
      <c r="S11" s="12"/>
      <c r="T11" s="12"/>
      <c r="U11" s="12"/>
      <c r="V11" s="12"/>
      <c r="W11" s="12"/>
      <c r="X11" s="12"/>
      <c r="Y11" s="14"/>
    </row>
    <row r="12" spans="2:25" ht="10.5" customHeight="1" x14ac:dyDescent="0.2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9"/>
    </row>
    <row r="13" spans="2:25" ht="8.25" customHeight="1" x14ac:dyDescent="0.2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2:25" ht="6" customHeight="1" x14ac:dyDescent="0.2"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2"/>
    </row>
    <row r="15" spans="2:25" ht="9.9499999999999993" customHeight="1" x14ac:dyDescent="0.2">
      <c r="B15" s="23" t="s">
        <v>10</v>
      </c>
      <c r="C15" s="24" t="s">
        <v>8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6"/>
    </row>
    <row r="16" spans="2:25" ht="8.1" customHeight="1" x14ac:dyDescent="0.2">
      <c r="B16" s="27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6"/>
    </row>
    <row r="17" spans="2:25" ht="9.9499999999999993" customHeight="1" x14ac:dyDescent="0.2">
      <c r="B17" s="27"/>
      <c r="C17" s="25" t="s">
        <v>30</v>
      </c>
      <c r="D17" s="25"/>
      <c r="E17" s="25"/>
      <c r="F17" s="25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8" t="s">
        <v>11</v>
      </c>
      <c r="T17" s="319"/>
      <c r="U17" s="319"/>
      <c r="V17" s="319"/>
      <c r="W17" s="319"/>
      <c r="X17" s="319"/>
      <c r="Y17" s="26"/>
    </row>
    <row r="18" spans="2:25" ht="6.6" customHeight="1" x14ac:dyDescent="0.2">
      <c r="B18" s="27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6"/>
    </row>
    <row r="19" spans="2:25" ht="10.5" customHeight="1" x14ac:dyDescent="0.2">
      <c r="B19" s="27"/>
      <c r="C19" s="269" t="s">
        <v>12</v>
      </c>
      <c r="D19" s="269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"/>
    </row>
    <row r="20" spans="2:25" ht="5.0999999999999996" customHeight="1" x14ac:dyDescent="0.2">
      <c r="B20" s="27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6"/>
    </row>
    <row r="21" spans="2:25" ht="10.5" customHeight="1" x14ac:dyDescent="0.2">
      <c r="B21" s="27"/>
      <c r="C21" s="318" t="s">
        <v>13</v>
      </c>
      <c r="D21" s="318"/>
      <c r="E21" s="270"/>
      <c r="F21" s="270"/>
      <c r="G21" s="270"/>
      <c r="H21" s="270"/>
      <c r="I21" s="266"/>
      <c r="J21" s="266"/>
      <c r="K21" s="266"/>
      <c r="L21" s="266"/>
      <c r="M21" s="266"/>
      <c r="N21" s="28"/>
      <c r="O21" s="269" t="s">
        <v>14</v>
      </c>
      <c r="P21" s="269"/>
      <c r="Q21" s="266"/>
      <c r="R21" s="266"/>
      <c r="S21" s="266"/>
      <c r="T21" s="29" t="s">
        <v>15</v>
      </c>
      <c r="U21" s="266"/>
      <c r="V21" s="266"/>
      <c r="W21" s="266"/>
      <c r="X21" s="266"/>
      <c r="Y21" s="26"/>
    </row>
    <row r="22" spans="2:25" ht="5.45" customHeight="1" x14ac:dyDescent="0.2">
      <c r="B22" s="2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6"/>
    </row>
    <row r="23" spans="2:25" ht="11.1" customHeight="1" x14ac:dyDescent="0.2">
      <c r="B23" s="27"/>
      <c r="C23" s="310" t="s">
        <v>35</v>
      </c>
      <c r="D23" s="310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5"/>
      <c r="Q23" s="25"/>
      <c r="R23" s="25"/>
      <c r="S23" s="25"/>
      <c r="T23" s="25"/>
      <c r="U23" s="25"/>
      <c r="V23" s="25"/>
      <c r="W23" s="25"/>
      <c r="X23" s="25"/>
      <c r="Y23" s="26"/>
    </row>
    <row r="24" spans="2:25" ht="5.45" customHeight="1" x14ac:dyDescent="0.2">
      <c r="B24" s="27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6"/>
    </row>
    <row r="25" spans="2:25" ht="11.1" customHeight="1" x14ac:dyDescent="0.2">
      <c r="B25" s="27"/>
      <c r="C25" s="310" t="s">
        <v>36</v>
      </c>
      <c r="D25" s="310"/>
      <c r="E25" s="310"/>
      <c r="F25" s="265"/>
      <c r="G25" s="265"/>
      <c r="H25" s="265"/>
      <c r="I25" s="265"/>
      <c r="J25" s="265"/>
      <c r="K25" s="28" t="s">
        <v>16</v>
      </c>
      <c r="L25" s="268"/>
      <c r="M25" s="268"/>
      <c r="N25" s="25"/>
      <c r="O25" s="269" t="s">
        <v>26</v>
      </c>
      <c r="P25" s="269"/>
      <c r="Q25" s="269"/>
      <c r="R25" s="265"/>
      <c r="S25" s="265"/>
      <c r="T25" s="265"/>
      <c r="U25" s="265"/>
      <c r="V25" s="265"/>
      <c r="W25" s="265"/>
      <c r="X25" s="265"/>
      <c r="Y25" s="26"/>
    </row>
    <row r="26" spans="2:25" ht="5.45" customHeight="1" x14ac:dyDescent="0.2">
      <c r="B26" s="2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6"/>
    </row>
    <row r="27" spans="2:25" ht="11.1" customHeight="1" x14ac:dyDescent="0.2">
      <c r="B27" s="27"/>
      <c r="C27" s="30" t="s">
        <v>37</v>
      </c>
      <c r="D27" s="30"/>
      <c r="E27" s="30"/>
      <c r="F27" s="266"/>
      <c r="G27" s="266"/>
      <c r="H27" s="266"/>
      <c r="I27" s="266"/>
      <c r="J27" s="266"/>
      <c r="K27" s="266"/>
      <c r="L27" s="269" t="s">
        <v>25</v>
      </c>
      <c r="M27" s="269"/>
      <c r="N27" s="269"/>
      <c r="O27" s="269"/>
      <c r="P27" s="269"/>
      <c r="Q27" s="266"/>
      <c r="R27" s="266"/>
      <c r="S27" s="266"/>
      <c r="T27" s="266"/>
      <c r="U27" s="266"/>
      <c r="V27" s="266"/>
      <c r="W27" s="266"/>
      <c r="X27" s="266"/>
      <c r="Y27" s="26"/>
    </row>
    <row r="28" spans="2:25" ht="5.45" customHeight="1" x14ac:dyDescent="0.2">
      <c r="B28" s="27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6"/>
    </row>
    <row r="29" spans="2:25" ht="11.1" customHeight="1" x14ac:dyDescent="0.2">
      <c r="B29" s="27"/>
      <c r="C29" s="310" t="s">
        <v>38</v>
      </c>
      <c r="D29" s="310"/>
      <c r="E29" s="310"/>
      <c r="F29" s="310"/>
      <c r="G29" s="317"/>
      <c r="H29" s="317"/>
      <c r="I29" s="317"/>
      <c r="J29" s="317"/>
      <c r="K29" s="28" t="s">
        <v>17</v>
      </c>
      <c r="L29" s="310" t="s">
        <v>42</v>
      </c>
      <c r="M29" s="310"/>
      <c r="N29" s="310"/>
      <c r="O29" s="310"/>
      <c r="P29" s="317"/>
      <c r="Q29" s="317"/>
      <c r="R29" s="317"/>
      <c r="S29" s="317"/>
      <c r="T29" s="25"/>
      <c r="U29" s="25"/>
      <c r="V29" s="25"/>
      <c r="W29" s="25"/>
      <c r="X29" s="25"/>
      <c r="Y29" s="26"/>
    </row>
    <row r="30" spans="2:25" ht="5.45" customHeight="1" x14ac:dyDescent="0.2">
      <c r="B30" s="27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6"/>
    </row>
    <row r="31" spans="2:25" ht="11.1" customHeight="1" x14ac:dyDescent="0.2">
      <c r="B31" s="27"/>
      <c r="C31" s="310" t="s">
        <v>43</v>
      </c>
      <c r="D31" s="310"/>
      <c r="E31" s="310"/>
      <c r="F31" s="310"/>
      <c r="G31" s="266"/>
      <c r="H31" s="266"/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8" t="s">
        <v>18</v>
      </c>
      <c r="U31" s="311"/>
      <c r="V31" s="311"/>
      <c r="W31" s="311"/>
      <c r="X31" s="311"/>
      <c r="Y31" s="26"/>
    </row>
    <row r="32" spans="2:25" ht="5.45" customHeight="1" x14ac:dyDescent="0.2">
      <c r="B32" s="27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6"/>
    </row>
    <row r="33" spans="2:25" ht="11.1" customHeight="1" x14ac:dyDescent="0.2">
      <c r="B33" s="27"/>
      <c r="C33" s="310" t="s">
        <v>44</v>
      </c>
      <c r="D33" s="310"/>
      <c r="E33" s="310"/>
      <c r="F33" s="310"/>
      <c r="G33" s="310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26"/>
    </row>
    <row r="34" spans="2:25" ht="5.45" customHeight="1" x14ac:dyDescent="0.2">
      <c r="B34" s="27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6"/>
    </row>
    <row r="35" spans="2:25" ht="11.1" customHeight="1" x14ac:dyDescent="0.2">
      <c r="B35" s="27"/>
      <c r="C35" s="310" t="s">
        <v>39</v>
      </c>
      <c r="D35" s="310"/>
      <c r="E35" s="310"/>
      <c r="F35" s="310"/>
      <c r="G35" s="266"/>
      <c r="H35" s="266"/>
      <c r="I35" s="266"/>
      <c r="J35" s="266"/>
      <c r="K35" s="266"/>
      <c r="L35" s="266"/>
      <c r="M35" s="28" t="s">
        <v>19</v>
      </c>
      <c r="N35" s="266"/>
      <c r="O35" s="266"/>
      <c r="P35" s="266"/>
      <c r="Q35" s="266"/>
      <c r="R35" s="318" t="s">
        <v>14</v>
      </c>
      <c r="S35" s="318"/>
      <c r="T35" s="266"/>
      <c r="U35" s="266"/>
      <c r="V35" s="266"/>
      <c r="W35" s="266"/>
      <c r="X35" s="266"/>
      <c r="Y35" s="26"/>
    </row>
    <row r="36" spans="2:25" ht="6" customHeight="1" x14ac:dyDescent="0.2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6"/>
    </row>
    <row r="37" spans="2:25" ht="10.5" customHeight="1" x14ac:dyDescent="0.2">
      <c r="B37" s="27"/>
      <c r="C37" s="310"/>
      <c r="D37" s="310"/>
      <c r="E37" s="31"/>
      <c r="F37" s="31"/>
      <c r="G37" s="320" t="s">
        <v>24</v>
      </c>
      <c r="H37" s="320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32"/>
      <c r="U37" s="25"/>
      <c r="V37" s="25"/>
      <c r="W37" s="25"/>
      <c r="X37" s="25"/>
      <c r="Y37" s="26"/>
    </row>
    <row r="38" spans="2:25" ht="6" customHeight="1" x14ac:dyDescent="0.2"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5"/>
    </row>
    <row r="39" spans="2:25" ht="7.5" customHeigh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spans="2:25" ht="13.5" customHeight="1" x14ac:dyDescent="0.2">
      <c r="B40" s="36" t="s">
        <v>20</v>
      </c>
      <c r="C40" s="37" t="s">
        <v>31</v>
      </c>
      <c r="D40" s="37"/>
      <c r="E40" s="37"/>
      <c r="F40" s="38"/>
      <c r="G40" s="38"/>
      <c r="H40" s="39"/>
      <c r="I40" s="38"/>
      <c r="J40" s="38"/>
      <c r="K40" s="39"/>
      <c r="L40" s="39"/>
      <c r="M40" s="39"/>
      <c r="N40" s="38"/>
      <c r="O40" s="38"/>
      <c r="P40" s="312"/>
      <c r="Q40" s="312"/>
      <c r="R40" s="312"/>
      <c r="S40" s="312"/>
      <c r="T40" s="312"/>
      <c r="U40" s="312"/>
      <c r="V40" s="21"/>
      <c r="W40" s="21"/>
      <c r="X40" s="21"/>
      <c r="Y40" s="22"/>
    </row>
    <row r="41" spans="2:25" ht="14.1" customHeight="1" x14ac:dyDescent="0.2">
      <c r="B41" s="40"/>
      <c r="C41" s="297"/>
      <c r="D41" s="297"/>
      <c r="E41" s="25" t="s">
        <v>23</v>
      </c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41"/>
      <c r="S41" s="41"/>
      <c r="T41" s="41"/>
      <c r="U41" s="41"/>
      <c r="V41" s="42"/>
      <c r="W41" s="42"/>
      <c r="X41" s="25"/>
      <c r="Y41" s="26"/>
    </row>
    <row r="42" spans="2:25" ht="8.1" customHeight="1" x14ac:dyDescent="0.2">
      <c r="B42" s="33"/>
      <c r="C42" s="34"/>
      <c r="D42" s="34"/>
      <c r="E42" s="34"/>
      <c r="F42" s="43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5"/>
    </row>
    <row r="43" spans="2:25" ht="8.25" customHeight="1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2:25" ht="21" customHeight="1" x14ac:dyDescent="0.2">
      <c r="B44" s="44" t="s">
        <v>0</v>
      </c>
      <c r="C44" s="301" t="s">
        <v>131</v>
      </c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22"/>
    </row>
    <row r="45" spans="2:25" ht="15" customHeight="1" x14ac:dyDescent="0.2">
      <c r="B45" s="40"/>
      <c r="C45" s="314"/>
      <c r="D45" s="314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26"/>
    </row>
    <row r="46" spans="2:25" ht="15" customHeight="1" x14ac:dyDescent="0.2">
      <c r="B46" s="40"/>
      <c r="C46" s="313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26"/>
    </row>
    <row r="47" spans="2:25" ht="15" customHeight="1" x14ac:dyDescent="0.2">
      <c r="B47" s="40"/>
      <c r="C47" s="313"/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3"/>
      <c r="X47" s="313"/>
      <c r="Y47" s="26"/>
    </row>
    <row r="48" spans="2:25" ht="11.25" customHeight="1" x14ac:dyDescent="0.2">
      <c r="B48" s="48"/>
      <c r="C48" s="49"/>
      <c r="D48" s="49"/>
      <c r="E48" s="49"/>
      <c r="F48" s="49"/>
      <c r="G48" s="49"/>
      <c r="H48" s="50"/>
      <c r="I48" s="50"/>
      <c r="J48" s="50"/>
      <c r="K48" s="50"/>
      <c r="L48" s="50"/>
      <c r="M48" s="50"/>
      <c r="N48" s="51"/>
      <c r="O48" s="51"/>
      <c r="P48" s="51"/>
      <c r="Q48" s="45"/>
      <c r="R48" s="45"/>
      <c r="S48" s="45"/>
      <c r="T48" s="45"/>
      <c r="U48" s="45"/>
      <c r="V48" s="46"/>
      <c r="W48" s="46"/>
      <c r="X48" s="47"/>
      <c r="Y48" s="35"/>
    </row>
    <row r="49" spans="2:25" ht="13.5" customHeight="1" x14ac:dyDescent="0.2">
      <c r="B49" s="36" t="s">
        <v>1</v>
      </c>
      <c r="C49" s="299" t="s">
        <v>129</v>
      </c>
      <c r="D49" s="299"/>
      <c r="E49" s="299"/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299"/>
      <c r="W49" s="299"/>
      <c r="X49" s="21"/>
      <c r="Y49" s="22"/>
    </row>
    <row r="50" spans="2:25" ht="15" customHeight="1" x14ac:dyDescent="0.2">
      <c r="B50" s="40"/>
      <c r="C50" s="307"/>
      <c r="D50" s="307"/>
      <c r="E50" s="307"/>
      <c r="F50" s="307"/>
      <c r="G50" s="307"/>
      <c r="H50" s="307"/>
      <c r="I50" s="307"/>
      <c r="J50" s="307"/>
      <c r="K50" s="307"/>
      <c r="L50" s="307"/>
      <c r="M50" s="307"/>
      <c r="N50" s="307"/>
      <c r="O50" s="307"/>
      <c r="P50" s="307"/>
      <c r="Q50" s="307"/>
      <c r="R50" s="307"/>
      <c r="S50" s="307"/>
      <c r="T50" s="307"/>
      <c r="U50" s="307"/>
      <c r="V50" s="307"/>
      <c r="W50" s="307"/>
      <c r="X50" s="307"/>
      <c r="Y50" s="26"/>
    </row>
    <row r="51" spans="2:25" ht="15" customHeight="1" x14ac:dyDescent="0.2">
      <c r="B51" s="40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  <c r="O51" s="308"/>
      <c r="P51" s="308"/>
      <c r="Q51" s="308"/>
      <c r="R51" s="308"/>
      <c r="S51" s="308"/>
      <c r="T51" s="308"/>
      <c r="U51" s="308"/>
      <c r="V51" s="308"/>
      <c r="W51" s="308"/>
      <c r="X51" s="308"/>
      <c r="Y51" s="26"/>
    </row>
    <row r="52" spans="2:25" ht="11.25" customHeight="1" x14ac:dyDescent="0.2">
      <c r="B52" s="48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47"/>
      <c r="Y52" s="35"/>
    </row>
    <row r="53" spans="2:25" ht="9" customHeight="1" x14ac:dyDescent="0.2">
      <c r="B53" s="53"/>
      <c r="Y53" s="54"/>
    </row>
    <row r="54" spans="2:25" x14ac:dyDescent="0.2">
      <c r="B54" s="55" t="s">
        <v>27</v>
      </c>
      <c r="C54" s="299" t="s">
        <v>2</v>
      </c>
      <c r="D54" s="299"/>
      <c r="E54" s="299"/>
      <c r="F54" s="299"/>
      <c r="G54" s="299"/>
      <c r="H54" s="299"/>
      <c r="I54" s="299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2"/>
    </row>
    <row r="55" spans="2:25" ht="8.1" customHeight="1" x14ac:dyDescent="0.2">
      <c r="B55" s="27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6"/>
    </row>
    <row r="56" spans="2:25" x14ac:dyDescent="0.2">
      <c r="B56" s="27"/>
      <c r="C56" s="300" t="s">
        <v>32</v>
      </c>
      <c r="D56" s="300"/>
      <c r="E56" s="300"/>
      <c r="F56" s="300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25"/>
      <c r="U56" s="25"/>
      <c r="V56" s="25"/>
      <c r="W56" s="25"/>
      <c r="X56" s="25"/>
      <c r="Y56" s="26"/>
    </row>
    <row r="57" spans="2:25" ht="9.9499999999999993" customHeight="1" x14ac:dyDescent="0.2">
      <c r="B57" s="27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25"/>
      <c r="U57" s="25"/>
      <c r="V57" s="25"/>
      <c r="W57" s="25"/>
      <c r="X57" s="25"/>
      <c r="Y57" s="26"/>
    </row>
    <row r="58" spans="2:25" x14ac:dyDescent="0.2">
      <c r="B58" s="27"/>
      <c r="C58" s="303" t="s">
        <v>3</v>
      </c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3" t="s">
        <v>21</v>
      </c>
      <c r="T58" s="303"/>
      <c r="U58" s="298"/>
      <c r="V58" s="298"/>
      <c r="W58" s="298"/>
      <c r="X58" s="298"/>
      <c r="Y58" s="26"/>
    </row>
    <row r="59" spans="2:25" ht="9.9499999999999993" customHeight="1" x14ac:dyDescent="0.2">
      <c r="B59" s="2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26"/>
    </row>
    <row r="60" spans="2:25" x14ac:dyDescent="0.2">
      <c r="B60" s="27"/>
      <c r="C60" s="303" t="s">
        <v>4</v>
      </c>
      <c r="D60" s="303"/>
      <c r="E60" s="306"/>
      <c r="F60" s="306"/>
      <c r="G60" s="306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6"/>
    </row>
    <row r="61" spans="2:25" ht="8.1" customHeight="1" x14ac:dyDescent="0.2">
      <c r="B61" s="27"/>
      <c r="C61" s="57"/>
      <c r="D61" s="57"/>
      <c r="E61" s="58"/>
      <c r="F61" s="58"/>
      <c r="G61" s="58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6"/>
    </row>
    <row r="62" spans="2:25" x14ac:dyDescent="0.2">
      <c r="B62" s="27"/>
      <c r="C62" s="303" t="s">
        <v>5</v>
      </c>
      <c r="D62" s="303"/>
      <c r="E62" s="303"/>
      <c r="F62" s="265"/>
      <c r="G62" s="265"/>
      <c r="H62" s="265"/>
      <c r="I62" s="265"/>
      <c r="J62" s="265"/>
      <c r="K62" s="265"/>
      <c r="L62" s="265"/>
      <c r="M62" s="265"/>
      <c r="N62" s="265"/>
      <c r="O62" s="265"/>
      <c r="P62" s="265"/>
      <c r="Q62" s="25"/>
      <c r="R62" s="25"/>
      <c r="S62" s="25"/>
      <c r="T62" s="25"/>
      <c r="U62" s="25"/>
      <c r="V62" s="25"/>
      <c r="W62" s="25"/>
      <c r="X62" s="25"/>
      <c r="Y62" s="26"/>
    </row>
    <row r="63" spans="2:25" ht="9.9499999999999993" customHeight="1" x14ac:dyDescent="0.2">
      <c r="B63" s="27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6"/>
    </row>
    <row r="64" spans="2:25" x14ac:dyDescent="0.2">
      <c r="B64" s="27"/>
      <c r="C64" s="303" t="s">
        <v>3</v>
      </c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5" t="s">
        <v>21</v>
      </c>
      <c r="T64" s="305"/>
      <c r="U64" s="298"/>
      <c r="V64" s="298"/>
      <c r="W64" s="298"/>
      <c r="X64" s="298"/>
      <c r="Y64" s="26"/>
    </row>
    <row r="65" spans="2:25" ht="9" customHeight="1" x14ac:dyDescent="0.2">
      <c r="B65" s="2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26"/>
    </row>
    <row r="66" spans="2:25" x14ac:dyDescent="0.2">
      <c r="B66" s="27"/>
      <c r="C66" s="303" t="s">
        <v>4</v>
      </c>
      <c r="D66" s="303"/>
      <c r="E66" s="306"/>
      <c r="F66" s="306"/>
      <c r="G66" s="306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6"/>
    </row>
    <row r="67" spans="2:25" ht="9" customHeight="1" x14ac:dyDescent="0.2">
      <c r="B67" s="27"/>
      <c r="C67" s="57"/>
      <c r="D67" s="57"/>
      <c r="E67" s="58"/>
      <c r="F67" s="58"/>
      <c r="G67" s="58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6"/>
    </row>
    <row r="68" spans="2:25" x14ac:dyDescent="0.2">
      <c r="B68" s="27"/>
      <c r="C68" s="303" t="s">
        <v>5</v>
      </c>
      <c r="D68" s="303"/>
      <c r="E68" s="303"/>
      <c r="F68" s="265"/>
      <c r="G68" s="265"/>
      <c r="H68" s="265"/>
      <c r="I68" s="265"/>
      <c r="J68" s="265"/>
      <c r="K68" s="265"/>
      <c r="L68" s="265"/>
      <c r="M68" s="265"/>
      <c r="N68" s="265"/>
      <c r="O68" s="265"/>
      <c r="P68" s="265"/>
      <c r="Q68" s="25"/>
      <c r="R68" s="25"/>
      <c r="S68" s="25"/>
      <c r="T68" s="25"/>
      <c r="U68" s="25"/>
      <c r="V68" s="25"/>
      <c r="W68" s="25"/>
      <c r="X68" s="25"/>
      <c r="Y68" s="26"/>
    </row>
    <row r="69" spans="2:25" ht="9" customHeight="1" x14ac:dyDescent="0.2">
      <c r="B69" s="27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6"/>
    </row>
    <row r="70" spans="2:25" x14ac:dyDescent="0.2">
      <c r="B70" s="27"/>
      <c r="C70" s="302" t="s">
        <v>33</v>
      </c>
      <c r="D70" s="302"/>
      <c r="E70" s="302"/>
      <c r="F70" s="302"/>
      <c r="G70" s="302"/>
      <c r="H70" s="302"/>
      <c r="I70" s="302"/>
      <c r="J70" s="302"/>
      <c r="K70" s="302"/>
      <c r="L70" s="302"/>
      <c r="M70" s="302"/>
      <c r="N70" s="302"/>
      <c r="O70" s="302"/>
      <c r="P70" s="302"/>
      <c r="Q70" s="302"/>
      <c r="R70" s="302"/>
      <c r="S70" s="302"/>
      <c r="T70" s="25"/>
      <c r="U70" s="25"/>
      <c r="V70" s="25"/>
      <c r="W70" s="25"/>
      <c r="X70" s="25"/>
      <c r="Y70" s="26"/>
    </row>
    <row r="71" spans="2:25" ht="8.1" customHeight="1" x14ac:dyDescent="0.2">
      <c r="B71" s="27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6"/>
    </row>
    <row r="72" spans="2:25" s="61" customFormat="1" ht="15.75" customHeight="1" x14ac:dyDescent="0.2">
      <c r="B72" s="59"/>
      <c r="C72" s="295" t="s">
        <v>34</v>
      </c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6"/>
      <c r="V72" s="296"/>
      <c r="W72" s="296"/>
      <c r="X72" s="296"/>
      <c r="Y72" s="60"/>
    </row>
    <row r="73" spans="2:25" s="63" customFormat="1" ht="3" customHeight="1" x14ac:dyDescent="0.2">
      <c r="B73" s="62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5"/>
    </row>
    <row r="74" spans="2:25" s="63" customFormat="1" x14ac:dyDescent="0.2"/>
    <row r="76" spans="2:25" x14ac:dyDescent="0.2">
      <c r="R76" s="64"/>
      <c r="T76" s="65"/>
      <c r="U76" s="65"/>
      <c r="V76" s="65"/>
      <c r="W76" s="65"/>
      <c r="X76" s="65"/>
      <c r="Y76" s="65"/>
    </row>
    <row r="77" spans="2:25" x14ac:dyDescent="0.2">
      <c r="M77" s="66"/>
      <c r="N77" s="67"/>
      <c r="O77" s="67"/>
      <c r="S77" s="66"/>
      <c r="T77" s="66"/>
      <c r="U77" s="65"/>
      <c r="V77" s="65"/>
      <c r="W77" s="65"/>
    </row>
    <row r="78" spans="2:25" x14ac:dyDescent="0.2">
      <c r="K78" s="66"/>
      <c r="L78" s="66"/>
      <c r="M78" s="66"/>
      <c r="N78" s="67"/>
      <c r="O78" s="67"/>
    </row>
  </sheetData>
  <mergeCells count="80">
    <mergeCell ref="F68:P68"/>
    <mergeCell ref="I37:S37"/>
    <mergeCell ref="S58:T58"/>
    <mergeCell ref="N35:Q35"/>
    <mergeCell ref="H33:X33"/>
    <mergeCell ref="T35:X35"/>
    <mergeCell ref="R35:S35"/>
    <mergeCell ref="C33:G33"/>
    <mergeCell ref="C35:F35"/>
    <mergeCell ref="G35:L35"/>
    <mergeCell ref="C66:D66"/>
    <mergeCell ref="C60:D60"/>
    <mergeCell ref="G37:H37"/>
    <mergeCell ref="C62:E62"/>
    <mergeCell ref="C58:D58"/>
    <mergeCell ref="E58:R58"/>
    <mergeCell ref="L29:O29"/>
    <mergeCell ref="E9:Q9"/>
    <mergeCell ref="D11:O11"/>
    <mergeCell ref="E19:X19"/>
    <mergeCell ref="Q27:X27"/>
    <mergeCell ref="F27:K27"/>
    <mergeCell ref="G29:J29"/>
    <mergeCell ref="L27:P27"/>
    <mergeCell ref="C29:F29"/>
    <mergeCell ref="P29:S29"/>
    <mergeCell ref="C25:E25"/>
    <mergeCell ref="C23:D23"/>
    <mergeCell ref="C21:D21"/>
    <mergeCell ref="C19:D19"/>
    <mergeCell ref="T17:X17"/>
    <mergeCell ref="Q21:S21"/>
    <mergeCell ref="C51:X51"/>
    <mergeCell ref="F41:Q41"/>
    <mergeCell ref="F62:P62"/>
    <mergeCell ref="C31:F31"/>
    <mergeCell ref="G31:S31"/>
    <mergeCell ref="U31:X31"/>
    <mergeCell ref="P40:U40"/>
    <mergeCell ref="C37:D37"/>
    <mergeCell ref="C46:X46"/>
    <mergeCell ref="C47:X47"/>
    <mergeCell ref="C45:X45"/>
    <mergeCell ref="C72:X72"/>
    <mergeCell ref="C41:D41"/>
    <mergeCell ref="U64:X64"/>
    <mergeCell ref="C54:I54"/>
    <mergeCell ref="C56:S56"/>
    <mergeCell ref="C44:X44"/>
    <mergeCell ref="C49:W49"/>
    <mergeCell ref="C70:S70"/>
    <mergeCell ref="C64:D64"/>
    <mergeCell ref="E64:R64"/>
    <mergeCell ref="S64:T64"/>
    <mergeCell ref="E60:G60"/>
    <mergeCell ref="E66:G66"/>
    <mergeCell ref="U58:X58"/>
    <mergeCell ref="C68:E68"/>
    <mergeCell ref="C50:X50"/>
    <mergeCell ref="F1:Y1"/>
    <mergeCell ref="B6:E6"/>
    <mergeCell ref="F6:Y6"/>
    <mergeCell ref="F3:Y5"/>
    <mergeCell ref="F2:Y2"/>
    <mergeCell ref="B4:E4"/>
    <mergeCell ref="B3:E3"/>
    <mergeCell ref="B5:E5"/>
    <mergeCell ref="L25:M25"/>
    <mergeCell ref="I21:M21"/>
    <mergeCell ref="O25:Q25"/>
    <mergeCell ref="R25:X25"/>
    <mergeCell ref="F25:J25"/>
    <mergeCell ref="O21:P21"/>
    <mergeCell ref="E21:H21"/>
    <mergeCell ref="C8:E8"/>
    <mergeCell ref="B7:E7"/>
    <mergeCell ref="E23:O23"/>
    <mergeCell ref="U21:X21"/>
    <mergeCell ref="V9:X9"/>
    <mergeCell ref="G17:R17"/>
  </mergeCells>
  <phoneticPr fontId="0" type="noConversion"/>
  <pageMargins left="0.35433070866141736" right="0.35433070866141736" top="0.39370078740157483" bottom="0.11811023622047245" header="0.70866141732283472" footer="0.31496062992125984"/>
  <pageSetup paperSize="9" scale="92" orientation="portrait" r:id="rId1"/>
  <headerFooter alignWithMargins="0">
    <oddFooter>&amp;L&amp;6Mod. IEFP 9832 950&amp;R&amp;6Cursos de Aprendizagem | Regulamento  Específico 2016 - Anexo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A1:U63"/>
  <sheetViews>
    <sheetView showGridLines="0" zoomScale="130" zoomScaleNormal="130" zoomScaleSheetLayoutView="100" workbookViewId="0">
      <selection activeCell="N17" sqref="N17:U32"/>
    </sheetView>
  </sheetViews>
  <sheetFormatPr defaultRowHeight="12.75" x14ac:dyDescent="0.2"/>
  <cols>
    <col min="1" max="1" width="3" style="68" customWidth="1"/>
    <col min="2" max="3" width="3.42578125" style="68" customWidth="1"/>
    <col min="4" max="4" width="2.140625" style="68" customWidth="1"/>
    <col min="5" max="5" width="3.7109375" style="68" customWidth="1"/>
    <col min="6" max="6" width="1.28515625" style="68" customWidth="1"/>
    <col min="7" max="7" width="5" style="68" customWidth="1"/>
    <col min="8" max="8" width="4.7109375" style="68" customWidth="1"/>
    <col min="9" max="9" width="1.5703125" style="137" customWidth="1"/>
    <col min="10" max="10" width="5.140625" style="68" customWidth="1"/>
    <col min="11" max="11" width="7" style="68" customWidth="1"/>
    <col min="12" max="12" width="11" style="68" customWidth="1"/>
    <col min="13" max="13" width="1.7109375" style="68" customWidth="1"/>
    <col min="14" max="14" width="3.42578125" style="68" customWidth="1"/>
    <col min="15" max="15" width="5.140625" style="68" customWidth="1"/>
    <col min="16" max="16" width="7.42578125" style="68" customWidth="1"/>
    <col min="17" max="17" width="2" style="68" customWidth="1"/>
    <col min="18" max="18" width="3.28515625" style="68" customWidth="1"/>
    <col min="19" max="19" width="2" style="68" customWidth="1"/>
    <col min="20" max="20" width="6" style="68" customWidth="1"/>
    <col min="21" max="21" width="0.85546875" style="68" customWidth="1"/>
    <col min="22" max="16384" width="9.140625" style="68"/>
  </cols>
  <sheetData>
    <row r="1" spans="1:21" s="137" customFormat="1" x14ac:dyDescent="0.2">
      <c r="A1" s="1"/>
      <c r="B1" s="2"/>
      <c r="C1" s="2"/>
      <c r="D1" s="3"/>
      <c r="E1" s="271" t="s">
        <v>342</v>
      </c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3"/>
    </row>
    <row r="2" spans="1:21" s="137" customFormat="1" x14ac:dyDescent="0.2">
      <c r="A2" s="5"/>
      <c r="B2" s="6"/>
      <c r="C2" s="6"/>
      <c r="D2" s="7"/>
      <c r="E2" s="283" t="s">
        <v>22</v>
      </c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5"/>
    </row>
    <row r="3" spans="1:21" s="137" customFormat="1" x14ac:dyDescent="0.2">
      <c r="A3" s="289"/>
      <c r="B3" s="290"/>
      <c r="C3" s="290"/>
      <c r="D3" s="291"/>
      <c r="E3" s="280" t="s">
        <v>28</v>
      </c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2"/>
    </row>
    <row r="4" spans="1:21" s="137" customFormat="1" x14ac:dyDescent="0.2">
      <c r="A4" s="286"/>
      <c r="B4" s="287"/>
      <c r="C4" s="287"/>
      <c r="D4" s="288"/>
      <c r="E4" s="280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2"/>
    </row>
    <row r="5" spans="1:21" s="137" customFormat="1" x14ac:dyDescent="0.2">
      <c r="A5" s="374" t="s">
        <v>132</v>
      </c>
      <c r="B5" s="375"/>
      <c r="C5" s="375"/>
      <c r="D5" s="376"/>
      <c r="E5" s="280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2"/>
    </row>
    <row r="6" spans="1:21" s="137" customFormat="1" x14ac:dyDescent="0.2">
      <c r="A6" s="274"/>
      <c r="B6" s="275"/>
      <c r="C6" s="275"/>
      <c r="D6" s="276"/>
      <c r="E6" s="277" t="s">
        <v>133</v>
      </c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9"/>
    </row>
    <row r="7" spans="1:21" ht="12.75" customHeight="1" x14ac:dyDescent="0.2">
      <c r="A7" s="264" t="s">
        <v>45</v>
      </c>
      <c r="B7" s="264"/>
      <c r="C7" s="264"/>
      <c r="D7" s="264"/>
      <c r="E7" s="264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</row>
    <row r="8" spans="1:21" s="4" customFormat="1" ht="15" customHeight="1" x14ac:dyDescent="0.2">
      <c r="A8" s="72" t="s">
        <v>6</v>
      </c>
      <c r="B8" s="371" t="s">
        <v>7</v>
      </c>
      <c r="C8" s="371"/>
      <c r="D8" s="371"/>
      <c r="E8" s="371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/>
    </row>
    <row r="9" spans="1:21" ht="15" customHeight="1" x14ac:dyDescent="0.2">
      <c r="A9" s="324" t="s">
        <v>46</v>
      </c>
      <c r="B9" s="372"/>
      <c r="C9" s="372"/>
      <c r="D9" s="372"/>
      <c r="E9" s="372"/>
      <c r="F9" s="323"/>
      <c r="G9" s="323"/>
      <c r="H9" s="323"/>
      <c r="I9" s="323"/>
      <c r="J9" s="323"/>
      <c r="K9" s="323"/>
      <c r="L9" s="323"/>
      <c r="M9" s="323"/>
      <c r="N9" s="323"/>
      <c r="O9" s="373" t="s">
        <v>41</v>
      </c>
      <c r="P9" s="373"/>
      <c r="Q9" s="373"/>
      <c r="R9" s="323"/>
      <c r="S9" s="323"/>
      <c r="T9" s="323"/>
      <c r="U9" s="75"/>
    </row>
    <row r="10" spans="1:21" x14ac:dyDescent="0.2">
      <c r="A10" s="76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5"/>
    </row>
    <row r="11" spans="1:21" x14ac:dyDescent="0.2">
      <c r="A11" s="366" t="s">
        <v>47</v>
      </c>
      <c r="B11" s="367"/>
      <c r="C11" s="367"/>
      <c r="D11" s="77"/>
      <c r="E11" s="368"/>
      <c r="F11" s="368"/>
      <c r="G11" s="368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368"/>
      <c r="T11" s="368"/>
      <c r="U11" s="75"/>
    </row>
    <row r="12" spans="1:21" ht="15" customHeight="1" x14ac:dyDescent="0.2">
      <c r="A12" s="369"/>
      <c r="B12" s="370"/>
      <c r="C12" s="370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9"/>
    </row>
    <row r="13" spans="1:2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pans="1:21" x14ac:dyDescent="0.2">
      <c r="A14" s="264" t="s">
        <v>45</v>
      </c>
      <c r="B14" s="264"/>
      <c r="C14" s="264"/>
      <c r="D14" s="264"/>
      <c r="E14" s="264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1:21" s="4" customFormat="1" ht="15" customHeight="1" x14ac:dyDescent="0.2">
      <c r="A15" s="72" t="s">
        <v>10</v>
      </c>
      <c r="B15" s="371" t="s">
        <v>48</v>
      </c>
      <c r="C15" s="371"/>
      <c r="D15" s="371"/>
      <c r="E15" s="371"/>
      <c r="F15" s="371"/>
      <c r="G15" s="371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4"/>
    </row>
    <row r="16" spans="1:21" s="4" customFormat="1" ht="11.25" x14ac:dyDescent="0.2">
      <c r="A16" s="80"/>
      <c r="B16" s="211" t="s">
        <v>49</v>
      </c>
      <c r="C16" s="211"/>
      <c r="D16" s="211"/>
      <c r="E16" s="213"/>
      <c r="F16" s="213"/>
      <c r="G16" s="213"/>
      <c r="H16" s="213"/>
      <c r="I16" s="218"/>
      <c r="J16" s="212" t="s">
        <v>50</v>
      </c>
      <c r="K16" s="213" t="s">
        <v>51</v>
      </c>
      <c r="L16" s="213"/>
      <c r="M16" s="218"/>
      <c r="N16" s="213" t="s">
        <v>52</v>
      </c>
      <c r="O16" s="367" t="s">
        <v>53</v>
      </c>
      <c r="P16" s="367"/>
      <c r="Q16" s="211"/>
      <c r="R16" s="211"/>
      <c r="S16" s="211"/>
      <c r="T16" s="211"/>
      <c r="U16" s="75"/>
    </row>
    <row r="17" spans="1:21" s="4" customFormat="1" ht="11.25" x14ac:dyDescent="0.2">
      <c r="A17" s="363"/>
      <c r="B17" s="364"/>
      <c r="C17" s="364"/>
      <c r="D17" s="364"/>
      <c r="E17" s="364"/>
      <c r="F17" s="364"/>
      <c r="G17" s="364"/>
      <c r="H17" s="364"/>
      <c r="I17" s="365"/>
      <c r="J17" s="363"/>
      <c r="K17" s="364"/>
      <c r="L17" s="364"/>
      <c r="M17" s="365"/>
      <c r="N17" s="363"/>
      <c r="O17" s="364"/>
      <c r="P17" s="364"/>
      <c r="Q17" s="364"/>
      <c r="R17" s="364"/>
      <c r="S17" s="364"/>
      <c r="T17" s="364"/>
      <c r="U17" s="365"/>
    </row>
    <row r="18" spans="1:21" s="4" customFormat="1" ht="11.25" x14ac:dyDescent="0.2">
      <c r="A18" s="363"/>
      <c r="B18" s="364"/>
      <c r="C18" s="364"/>
      <c r="D18" s="364"/>
      <c r="E18" s="364"/>
      <c r="F18" s="364"/>
      <c r="G18" s="364"/>
      <c r="H18" s="364"/>
      <c r="I18" s="365"/>
      <c r="J18" s="363"/>
      <c r="K18" s="364"/>
      <c r="L18" s="364"/>
      <c r="M18" s="365"/>
      <c r="N18" s="363"/>
      <c r="O18" s="364"/>
      <c r="P18" s="364"/>
      <c r="Q18" s="364"/>
      <c r="R18" s="364"/>
      <c r="S18" s="364"/>
      <c r="T18" s="364"/>
      <c r="U18" s="365"/>
    </row>
    <row r="19" spans="1:21" s="4" customFormat="1" ht="11.25" x14ac:dyDescent="0.2">
      <c r="A19" s="363"/>
      <c r="B19" s="364"/>
      <c r="C19" s="364"/>
      <c r="D19" s="364"/>
      <c r="E19" s="364"/>
      <c r="F19" s="364"/>
      <c r="G19" s="364"/>
      <c r="H19" s="364"/>
      <c r="I19" s="365"/>
      <c r="J19" s="363"/>
      <c r="K19" s="364"/>
      <c r="L19" s="364"/>
      <c r="M19" s="365"/>
      <c r="N19" s="363"/>
      <c r="O19" s="364"/>
      <c r="P19" s="364"/>
      <c r="Q19" s="364"/>
      <c r="R19" s="364"/>
      <c r="S19" s="364"/>
      <c r="T19" s="364"/>
      <c r="U19" s="365"/>
    </row>
    <row r="20" spans="1:21" s="4" customFormat="1" ht="11.25" x14ac:dyDescent="0.2">
      <c r="A20" s="363"/>
      <c r="B20" s="364"/>
      <c r="C20" s="364"/>
      <c r="D20" s="364"/>
      <c r="E20" s="364"/>
      <c r="F20" s="364"/>
      <c r="G20" s="364"/>
      <c r="H20" s="364"/>
      <c r="I20" s="365"/>
      <c r="J20" s="363"/>
      <c r="K20" s="364"/>
      <c r="L20" s="364"/>
      <c r="M20" s="365"/>
      <c r="N20" s="363"/>
      <c r="O20" s="364"/>
      <c r="P20" s="364"/>
      <c r="Q20" s="364"/>
      <c r="R20" s="364"/>
      <c r="S20" s="364"/>
      <c r="T20" s="364"/>
      <c r="U20" s="365"/>
    </row>
    <row r="21" spans="1:21" s="4" customFormat="1" ht="11.25" x14ac:dyDescent="0.2">
      <c r="A21" s="363"/>
      <c r="B21" s="364"/>
      <c r="C21" s="364"/>
      <c r="D21" s="364"/>
      <c r="E21" s="364"/>
      <c r="F21" s="364"/>
      <c r="G21" s="364"/>
      <c r="H21" s="364"/>
      <c r="I21" s="365"/>
      <c r="J21" s="363"/>
      <c r="K21" s="364"/>
      <c r="L21" s="364"/>
      <c r="M21" s="365"/>
      <c r="N21" s="363"/>
      <c r="O21" s="364"/>
      <c r="P21" s="364"/>
      <c r="Q21" s="364"/>
      <c r="R21" s="364"/>
      <c r="S21" s="364"/>
      <c r="T21" s="364"/>
      <c r="U21" s="365"/>
    </row>
    <row r="22" spans="1:21" s="4" customFormat="1" ht="11.25" x14ac:dyDescent="0.2">
      <c r="A22" s="363"/>
      <c r="B22" s="364"/>
      <c r="C22" s="364"/>
      <c r="D22" s="364"/>
      <c r="E22" s="364"/>
      <c r="F22" s="364"/>
      <c r="G22" s="364"/>
      <c r="H22" s="364"/>
      <c r="I22" s="365"/>
      <c r="J22" s="363"/>
      <c r="K22" s="364"/>
      <c r="L22" s="364"/>
      <c r="M22" s="365"/>
      <c r="N22" s="363"/>
      <c r="O22" s="364"/>
      <c r="P22" s="364"/>
      <c r="Q22" s="364"/>
      <c r="R22" s="364"/>
      <c r="S22" s="364"/>
      <c r="T22" s="364"/>
      <c r="U22" s="365"/>
    </row>
    <row r="23" spans="1:21" s="4" customFormat="1" ht="11.25" x14ac:dyDescent="0.2">
      <c r="A23" s="363"/>
      <c r="B23" s="364"/>
      <c r="C23" s="364"/>
      <c r="D23" s="364"/>
      <c r="E23" s="364"/>
      <c r="F23" s="364"/>
      <c r="G23" s="364"/>
      <c r="H23" s="364"/>
      <c r="I23" s="365"/>
      <c r="J23" s="363"/>
      <c r="K23" s="364"/>
      <c r="L23" s="364"/>
      <c r="M23" s="365"/>
      <c r="N23" s="363"/>
      <c r="O23" s="364"/>
      <c r="P23" s="364"/>
      <c r="Q23" s="364"/>
      <c r="R23" s="364"/>
      <c r="S23" s="364"/>
      <c r="T23" s="364"/>
      <c r="U23" s="365"/>
    </row>
    <row r="24" spans="1:21" s="4" customFormat="1" ht="11.25" customHeight="1" x14ac:dyDescent="0.2">
      <c r="A24" s="363"/>
      <c r="B24" s="364"/>
      <c r="C24" s="364"/>
      <c r="D24" s="364"/>
      <c r="E24" s="364"/>
      <c r="F24" s="364"/>
      <c r="G24" s="364"/>
      <c r="H24" s="364"/>
      <c r="I24" s="365"/>
      <c r="J24" s="363"/>
      <c r="K24" s="364"/>
      <c r="L24" s="364"/>
      <c r="M24" s="365"/>
      <c r="N24" s="363"/>
      <c r="O24" s="364"/>
      <c r="P24" s="364"/>
      <c r="Q24" s="364"/>
      <c r="R24" s="364"/>
      <c r="S24" s="364"/>
      <c r="T24" s="364"/>
      <c r="U24" s="365"/>
    </row>
    <row r="25" spans="1:21" s="4" customFormat="1" ht="11.25" customHeight="1" x14ac:dyDescent="0.2">
      <c r="A25" s="363"/>
      <c r="B25" s="364"/>
      <c r="C25" s="364"/>
      <c r="D25" s="364"/>
      <c r="E25" s="364"/>
      <c r="F25" s="364"/>
      <c r="G25" s="364"/>
      <c r="H25" s="364"/>
      <c r="I25" s="365"/>
      <c r="J25" s="363"/>
      <c r="K25" s="364"/>
      <c r="L25" s="364"/>
      <c r="M25" s="365"/>
      <c r="N25" s="363"/>
      <c r="O25" s="364"/>
      <c r="P25" s="364"/>
      <c r="Q25" s="364"/>
      <c r="R25" s="364"/>
      <c r="S25" s="364"/>
      <c r="T25" s="364"/>
      <c r="U25" s="365"/>
    </row>
    <row r="26" spans="1:21" s="4" customFormat="1" ht="11.25" x14ac:dyDescent="0.2">
      <c r="A26" s="363"/>
      <c r="B26" s="364"/>
      <c r="C26" s="364"/>
      <c r="D26" s="364"/>
      <c r="E26" s="364"/>
      <c r="F26" s="364"/>
      <c r="G26" s="364"/>
      <c r="H26" s="364"/>
      <c r="I26" s="365"/>
      <c r="J26" s="363"/>
      <c r="K26" s="364"/>
      <c r="L26" s="364"/>
      <c r="M26" s="365"/>
      <c r="N26" s="363"/>
      <c r="O26" s="364"/>
      <c r="P26" s="364"/>
      <c r="Q26" s="364"/>
      <c r="R26" s="364"/>
      <c r="S26" s="364"/>
      <c r="T26" s="364"/>
      <c r="U26" s="365"/>
    </row>
    <row r="27" spans="1:21" s="4" customFormat="1" ht="11.25" x14ac:dyDescent="0.2">
      <c r="A27" s="363"/>
      <c r="B27" s="364"/>
      <c r="C27" s="364"/>
      <c r="D27" s="364"/>
      <c r="E27" s="364"/>
      <c r="F27" s="364"/>
      <c r="G27" s="364"/>
      <c r="H27" s="364"/>
      <c r="I27" s="365"/>
      <c r="J27" s="363"/>
      <c r="K27" s="364"/>
      <c r="L27" s="364"/>
      <c r="M27" s="365"/>
      <c r="N27" s="363"/>
      <c r="O27" s="364"/>
      <c r="P27" s="364"/>
      <c r="Q27" s="364"/>
      <c r="R27" s="364"/>
      <c r="S27" s="364"/>
      <c r="T27" s="364"/>
      <c r="U27" s="365"/>
    </row>
    <row r="28" spans="1:21" s="4" customFormat="1" ht="11.25" x14ac:dyDescent="0.2">
      <c r="A28" s="363"/>
      <c r="B28" s="364"/>
      <c r="C28" s="364"/>
      <c r="D28" s="364"/>
      <c r="E28" s="364"/>
      <c r="F28" s="364"/>
      <c r="G28" s="364"/>
      <c r="H28" s="364"/>
      <c r="I28" s="365"/>
      <c r="J28" s="363"/>
      <c r="K28" s="364"/>
      <c r="L28" s="364"/>
      <c r="M28" s="365"/>
      <c r="N28" s="363"/>
      <c r="O28" s="364"/>
      <c r="P28" s="364"/>
      <c r="Q28" s="364"/>
      <c r="R28" s="364"/>
      <c r="S28" s="364"/>
      <c r="T28" s="364"/>
      <c r="U28" s="365"/>
    </row>
    <row r="29" spans="1:21" s="4" customFormat="1" ht="11.25" x14ac:dyDescent="0.2">
      <c r="A29" s="363"/>
      <c r="B29" s="364"/>
      <c r="C29" s="364"/>
      <c r="D29" s="364"/>
      <c r="E29" s="364"/>
      <c r="F29" s="364"/>
      <c r="G29" s="364"/>
      <c r="H29" s="364"/>
      <c r="I29" s="365"/>
      <c r="J29" s="363"/>
      <c r="K29" s="364"/>
      <c r="L29" s="364"/>
      <c r="M29" s="365"/>
      <c r="N29" s="363"/>
      <c r="O29" s="364"/>
      <c r="P29" s="364"/>
      <c r="Q29" s="364"/>
      <c r="R29" s="364"/>
      <c r="S29" s="364"/>
      <c r="T29" s="364"/>
      <c r="U29" s="365"/>
    </row>
    <row r="30" spans="1:21" s="4" customFormat="1" ht="11.25" x14ac:dyDescent="0.2">
      <c r="A30" s="363"/>
      <c r="B30" s="364"/>
      <c r="C30" s="364"/>
      <c r="D30" s="364"/>
      <c r="E30" s="364"/>
      <c r="F30" s="364"/>
      <c r="G30" s="364"/>
      <c r="H30" s="364"/>
      <c r="I30" s="365"/>
      <c r="J30" s="363"/>
      <c r="K30" s="364"/>
      <c r="L30" s="364"/>
      <c r="M30" s="365"/>
      <c r="N30" s="363"/>
      <c r="O30" s="364"/>
      <c r="P30" s="364"/>
      <c r="Q30" s="364"/>
      <c r="R30" s="364"/>
      <c r="S30" s="364"/>
      <c r="T30" s="364"/>
      <c r="U30" s="365"/>
    </row>
    <row r="31" spans="1:21" s="4" customFormat="1" ht="11.25" x14ac:dyDescent="0.2">
      <c r="A31" s="363"/>
      <c r="B31" s="364"/>
      <c r="C31" s="364"/>
      <c r="D31" s="364"/>
      <c r="E31" s="364"/>
      <c r="F31" s="364"/>
      <c r="G31" s="364"/>
      <c r="H31" s="364"/>
      <c r="I31" s="365"/>
      <c r="J31" s="363"/>
      <c r="K31" s="364"/>
      <c r="L31" s="364"/>
      <c r="M31" s="365"/>
      <c r="N31" s="363"/>
      <c r="O31" s="364"/>
      <c r="P31" s="364"/>
      <c r="Q31" s="364"/>
      <c r="R31" s="364"/>
      <c r="S31" s="364"/>
      <c r="T31" s="364"/>
      <c r="U31" s="365"/>
    </row>
    <row r="32" spans="1:21" s="4" customFormat="1" ht="11.25" x14ac:dyDescent="0.2">
      <c r="A32" s="363"/>
      <c r="B32" s="364"/>
      <c r="C32" s="364"/>
      <c r="D32" s="364"/>
      <c r="E32" s="364"/>
      <c r="F32" s="364"/>
      <c r="G32" s="364"/>
      <c r="H32" s="364"/>
      <c r="I32" s="365"/>
      <c r="J32" s="76"/>
      <c r="K32" s="77"/>
      <c r="L32" s="77"/>
      <c r="M32" s="75"/>
      <c r="N32" s="363"/>
      <c r="O32" s="364"/>
      <c r="P32" s="364"/>
      <c r="Q32" s="364"/>
      <c r="R32" s="364"/>
      <c r="S32" s="364"/>
      <c r="T32" s="364"/>
      <c r="U32" s="365"/>
    </row>
    <row r="33" spans="1:21" s="4" customFormat="1" ht="11.25" customHeight="1" x14ac:dyDescent="0.2">
      <c r="A33" s="354" t="s">
        <v>56</v>
      </c>
      <c r="B33" s="355"/>
      <c r="C33" s="355"/>
      <c r="D33" s="355"/>
      <c r="E33" s="77"/>
      <c r="F33" s="333"/>
      <c r="G33" s="334"/>
      <c r="H33" s="335"/>
      <c r="I33" s="219"/>
      <c r="J33" s="76"/>
      <c r="K33" s="77"/>
      <c r="L33" s="77"/>
      <c r="M33" s="75"/>
      <c r="N33" s="344" t="s">
        <v>54</v>
      </c>
      <c r="O33" s="345"/>
      <c r="P33" s="346"/>
      <c r="Q33" s="347"/>
      <c r="R33" s="348"/>
      <c r="S33" s="349"/>
      <c r="T33" s="350"/>
      <c r="U33" s="75"/>
    </row>
    <row r="34" spans="1:21" s="4" customFormat="1" ht="11.25" customHeight="1" x14ac:dyDescent="0.2">
      <c r="A34" s="354"/>
      <c r="B34" s="355"/>
      <c r="C34" s="355"/>
      <c r="D34" s="355"/>
      <c r="E34" s="77"/>
      <c r="F34" s="336"/>
      <c r="G34" s="337"/>
      <c r="H34" s="338"/>
      <c r="I34" s="219"/>
      <c r="J34" s="76"/>
      <c r="K34" s="77"/>
      <c r="L34" s="77"/>
      <c r="M34" s="75"/>
      <c r="N34" s="345"/>
      <c r="O34" s="345"/>
      <c r="P34" s="346"/>
      <c r="Q34" s="347"/>
      <c r="R34" s="351"/>
      <c r="S34" s="352"/>
      <c r="T34" s="353"/>
      <c r="U34" s="75"/>
    </row>
    <row r="35" spans="1:21" s="67" customFormat="1" ht="11.25" customHeight="1" x14ac:dyDescent="0.15">
      <c r="A35" s="354" t="s">
        <v>58</v>
      </c>
      <c r="B35" s="355"/>
      <c r="C35" s="355"/>
      <c r="D35" s="355"/>
      <c r="E35" s="82"/>
      <c r="F35" s="333"/>
      <c r="G35" s="334"/>
      <c r="H35" s="335"/>
      <c r="I35" s="219"/>
      <c r="J35" s="331" t="s">
        <v>59</v>
      </c>
      <c r="K35" s="339"/>
      <c r="L35" s="340"/>
      <c r="M35" s="83"/>
      <c r="N35" s="344" t="s">
        <v>55</v>
      </c>
      <c r="O35" s="344"/>
      <c r="P35" s="344"/>
      <c r="Q35" s="356"/>
      <c r="R35" s="357"/>
      <c r="S35" s="358"/>
      <c r="T35" s="359"/>
      <c r="U35" s="83"/>
    </row>
    <row r="36" spans="1:21" s="67" customFormat="1" ht="11.25" customHeight="1" x14ac:dyDescent="0.15">
      <c r="A36" s="354"/>
      <c r="B36" s="355"/>
      <c r="C36" s="355"/>
      <c r="D36" s="355"/>
      <c r="E36" s="82"/>
      <c r="F36" s="336"/>
      <c r="G36" s="337"/>
      <c r="H36" s="338"/>
      <c r="I36" s="219"/>
      <c r="J36" s="221"/>
      <c r="K36" s="82"/>
      <c r="L36" s="341"/>
      <c r="M36" s="83"/>
      <c r="N36" s="344"/>
      <c r="O36" s="344"/>
      <c r="P36" s="344"/>
      <c r="Q36" s="356"/>
      <c r="R36" s="360"/>
      <c r="S36" s="361"/>
      <c r="T36" s="362"/>
      <c r="U36" s="83"/>
    </row>
    <row r="37" spans="1:21" s="67" customFormat="1" ht="11.25" customHeight="1" x14ac:dyDescent="0.15">
      <c r="A37" s="331" t="s">
        <v>60</v>
      </c>
      <c r="B37" s="332"/>
      <c r="C37" s="332"/>
      <c r="D37" s="332"/>
      <c r="E37" s="82"/>
      <c r="F37" s="333"/>
      <c r="G37" s="334"/>
      <c r="H37" s="335"/>
      <c r="I37" s="219"/>
      <c r="J37" s="331" t="s">
        <v>61</v>
      </c>
      <c r="K37" s="339"/>
      <c r="L37" s="340"/>
      <c r="M37" s="83"/>
      <c r="N37" s="344" t="s">
        <v>57</v>
      </c>
      <c r="O37" s="344"/>
      <c r="P37" s="344"/>
      <c r="Q37" s="356"/>
      <c r="R37" s="348"/>
      <c r="S37" s="349"/>
      <c r="T37" s="350"/>
      <c r="U37" s="83"/>
    </row>
    <row r="38" spans="1:21" s="67" customFormat="1" ht="11.25" customHeight="1" x14ac:dyDescent="0.15">
      <c r="A38" s="331" t="s">
        <v>62</v>
      </c>
      <c r="B38" s="332"/>
      <c r="C38" s="332"/>
      <c r="D38" s="332"/>
      <c r="E38" s="82"/>
      <c r="F38" s="336"/>
      <c r="G38" s="337"/>
      <c r="H38" s="338"/>
      <c r="I38" s="219"/>
      <c r="J38" s="342" t="s">
        <v>63</v>
      </c>
      <c r="K38" s="343"/>
      <c r="L38" s="341"/>
      <c r="M38" s="83"/>
      <c r="N38" s="344"/>
      <c r="O38" s="344"/>
      <c r="P38" s="344"/>
      <c r="Q38" s="356"/>
      <c r="R38" s="351"/>
      <c r="S38" s="352"/>
      <c r="T38" s="353"/>
      <c r="U38" s="83"/>
    </row>
    <row r="39" spans="1:21" s="67" customFormat="1" ht="11.25" customHeight="1" x14ac:dyDescent="0.2">
      <c r="A39" s="76"/>
      <c r="B39" s="77"/>
      <c r="C39" s="77"/>
      <c r="D39" s="77"/>
      <c r="E39" s="77"/>
      <c r="F39" s="77"/>
      <c r="G39" s="77"/>
      <c r="H39" s="77"/>
      <c r="I39" s="75"/>
      <c r="J39" s="76"/>
      <c r="K39" s="77"/>
      <c r="L39" s="77"/>
      <c r="M39" s="75"/>
      <c r="U39" s="75"/>
    </row>
    <row r="40" spans="1:21" x14ac:dyDescent="0.2">
      <c r="A40" s="324" t="s">
        <v>64</v>
      </c>
      <c r="B40" s="325"/>
      <c r="C40" s="323"/>
      <c r="D40" s="323"/>
      <c r="E40" s="323"/>
      <c r="F40" s="323"/>
      <c r="G40" s="77"/>
      <c r="H40" s="77"/>
      <c r="I40" s="75"/>
      <c r="J40" s="80" t="s">
        <v>4</v>
      </c>
      <c r="K40" s="323"/>
      <c r="L40" s="323"/>
      <c r="M40" s="75"/>
      <c r="N40" s="81" t="s">
        <v>4</v>
      </c>
      <c r="O40" s="323"/>
      <c r="P40" s="323"/>
      <c r="Q40" s="323"/>
      <c r="R40" s="323"/>
      <c r="S40" s="323"/>
      <c r="T40" s="77"/>
      <c r="U40" s="75"/>
    </row>
    <row r="41" spans="1:21" x14ac:dyDescent="0.2">
      <c r="A41" s="76"/>
      <c r="B41" s="77"/>
      <c r="C41" s="77"/>
      <c r="D41" s="77"/>
      <c r="E41" s="77"/>
      <c r="F41" s="77"/>
      <c r="G41" s="77"/>
      <c r="H41" s="77"/>
      <c r="I41" s="75"/>
      <c r="J41" s="76"/>
      <c r="K41" s="77"/>
      <c r="L41" s="77"/>
      <c r="M41" s="75"/>
      <c r="N41" s="77"/>
      <c r="O41" s="77"/>
      <c r="P41" s="77"/>
      <c r="Q41" s="77"/>
      <c r="R41" s="77"/>
      <c r="S41" s="77"/>
      <c r="T41" s="77"/>
      <c r="U41" s="75"/>
    </row>
    <row r="42" spans="1:21" x14ac:dyDescent="0.2">
      <c r="A42" s="76" t="s">
        <v>65</v>
      </c>
      <c r="B42" s="322"/>
      <c r="C42" s="322"/>
      <c r="D42" s="322"/>
      <c r="E42" s="322"/>
      <c r="F42" s="322"/>
      <c r="G42" s="322"/>
      <c r="H42" s="322"/>
      <c r="I42" s="220"/>
      <c r="J42" s="76" t="s">
        <v>66</v>
      </c>
      <c r="K42" s="322"/>
      <c r="L42" s="322"/>
      <c r="M42" s="75"/>
      <c r="N42" s="77" t="s">
        <v>67</v>
      </c>
      <c r="O42" s="322"/>
      <c r="P42" s="322"/>
      <c r="Q42" s="322"/>
      <c r="R42" s="322"/>
      <c r="S42" s="322"/>
      <c r="T42" s="322"/>
      <c r="U42" s="75"/>
    </row>
    <row r="43" spans="1:21" x14ac:dyDescent="0.2">
      <c r="A43" s="76"/>
      <c r="B43" s="77"/>
      <c r="C43" s="77"/>
      <c r="D43" s="77"/>
      <c r="E43" s="77"/>
      <c r="F43" s="77"/>
      <c r="G43" s="77"/>
      <c r="H43" s="77"/>
      <c r="I43" s="75"/>
      <c r="J43" s="76"/>
      <c r="K43" s="77"/>
      <c r="L43" s="77"/>
      <c r="M43" s="75"/>
      <c r="N43" s="77"/>
      <c r="O43" s="77"/>
      <c r="P43" s="77"/>
      <c r="Q43" s="77"/>
      <c r="R43" s="77"/>
      <c r="S43" s="77"/>
      <c r="T43" s="77"/>
      <c r="U43" s="75"/>
    </row>
    <row r="44" spans="1:21" x14ac:dyDescent="0.2">
      <c r="A44" s="324" t="s">
        <v>68</v>
      </c>
      <c r="B44" s="325"/>
      <c r="C44" s="77"/>
      <c r="D44" s="77"/>
      <c r="E44" s="77"/>
      <c r="F44" s="77"/>
      <c r="G44" s="77"/>
      <c r="H44" s="77"/>
      <c r="I44" s="75"/>
      <c r="J44" s="76" t="s">
        <v>69</v>
      </c>
      <c r="K44" s="77"/>
      <c r="L44" s="77"/>
      <c r="M44" s="75"/>
      <c r="N44" s="77" t="s">
        <v>70</v>
      </c>
      <c r="O44" s="77"/>
      <c r="P44" s="77"/>
      <c r="Q44" s="77"/>
      <c r="R44" s="77"/>
      <c r="S44" s="77"/>
      <c r="T44" s="77"/>
      <c r="U44" s="75"/>
    </row>
    <row r="45" spans="1:21" x14ac:dyDescent="0.2">
      <c r="A45" s="84"/>
      <c r="B45" s="78"/>
      <c r="C45" s="78"/>
      <c r="D45" s="78"/>
      <c r="E45" s="78"/>
      <c r="F45" s="78"/>
      <c r="G45" s="78"/>
      <c r="H45" s="78"/>
      <c r="I45" s="79"/>
      <c r="J45" s="84"/>
      <c r="K45" s="78"/>
      <c r="L45" s="78"/>
      <c r="M45" s="79"/>
      <c r="N45" s="78"/>
      <c r="O45" s="78"/>
      <c r="P45" s="78"/>
      <c r="Q45" s="78"/>
      <c r="R45" s="78"/>
      <c r="S45" s="78"/>
      <c r="T45" s="78"/>
      <c r="U45" s="79"/>
    </row>
    <row r="46" spans="1:21" ht="11.25" customHeight="1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</row>
    <row r="47" spans="1:21" ht="18" customHeight="1" x14ac:dyDescent="0.2">
      <c r="A47" s="85" t="s">
        <v>20</v>
      </c>
      <c r="B47" s="328" t="s">
        <v>71</v>
      </c>
      <c r="C47" s="328"/>
      <c r="D47" s="328"/>
      <c r="E47" s="328"/>
      <c r="F47" s="328"/>
      <c r="G47" s="328"/>
      <c r="H47" s="329"/>
      <c r="I47" s="329"/>
      <c r="J47" s="329"/>
      <c r="K47" s="329"/>
      <c r="L47" s="329"/>
      <c r="M47" s="329"/>
      <c r="N47" s="329"/>
      <c r="O47" s="86" t="s">
        <v>11</v>
      </c>
      <c r="P47" s="330"/>
      <c r="Q47" s="330"/>
      <c r="R47" s="330"/>
      <c r="S47" s="330"/>
      <c r="T47" s="330"/>
      <c r="U47" s="22"/>
    </row>
    <row r="48" spans="1:21" ht="11.25" customHeight="1" x14ac:dyDescent="0.2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6"/>
    </row>
    <row r="49" spans="1:21" ht="11.25" customHeight="1" x14ac:dyDescent="0.2">
      <c r="A49" s="27"/>
      <c r="B49" s="310" t="s">
        <v>72</v>
      </c>
      <c r="C49" s="310"/>
      <c r="D49" s="310"/>
      <c r="E49" s="321"/>
      <c r="F49" s="321"/>
      <c r="G49" s="321"/>
      <c r="H49" s="321"/>
      <c r="I49" s="321"/>
      <c r="J49" s="321"/>
      <c r="K49" s="321"/>
      <c r="L49" s="321"/>
      <c r="M49" s="321"/>
      <c r="N49" s="321"/>
      <c r="O49" s="321"/>
      <c r="P49" s="321"/>
      <c r="Q49" s="321"/>
      <c r="R49" s="321"/>
      <c r="S49" s="321"/>
      <c r="T49" s="321"/>
      <c r="U49" s="26"/>
    </row>
    <row r="50" spans="1:21" ht="9" customHeight="1" x14ac:dyDescent="0.2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6"/>
    </row>
    <row r="51" spans="1:21" ht="10.5" customHeight="1" x14ac:dyDescent="0.2">
      <c r="A51" s="27"/>
      <c r="B51" s="25" t="s">
        <v>73</v>
      </c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  <c r="O51" s="321"/>
      <c r="P51" s="321"/>
      <c r="Q51" s="321"/>
      <c r="R51" s="321"/>
      <c r="S51" s="321"/>
      <c r="T51" s="321"/>
      <c r="U51" s="26"/>
    </row>
    <row r="52" spans="1:21" x14ac:dyDescent="0.2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6"/>
    </row>
    <row r="53" spans="1:21" x14ac:dyDescent="0.2">
      <c r="A53" s="27"/>
      <c r="B53" s="30" t="s">
        <v>341</v>
      </c>
      <c r="C53" s="30"/>
      <c r="D53" s="30"/>
      <c r="E53" s="30"/>
      <c r="F53" s="30"/>
      <c r="G53" s="30"/>
      <c r="H53" s="321"/>
      <c r="I53" s="321"/>
      <c r="J53" s="321"/>
      <c r="K53" s="321"/>
      <c r="L53" s="321"/>
      <c r="M53" s="321"/>
      <c r="N53" s="321"/>
      <c r="O53" s="321"/>
      <c r="P53" s="321"/>
      <c r="Q53" s="326" t="s">
        <v>74</v>
      </c>
      <c r="R53" s="326"/>
      <c r="S53" s="327"/>
      <c r="T53" s="327"/>
      <c r="U53" s="26"/>
    </row>
    <row r="54" spans="1:21" ht="11.25" customHeight="1" x14ac:dyDescent="0.2">
      <c r="A54" s="3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s="4" customFormat="1" ht="11.2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1:21" s="4" customFormat="1" ht="11.25" customHeight="1" x14ac:dyDescent="0.2">
      <c r="A56" s="87"/>
      <c r="B56" s="88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25"/>
    </row>
    <row r="57" spans="1:21" s="4" customFormat="1" x14ac:dyDescent="0.2">
      <c r="A57" s="25"/>
      <c r="B57" s="68"/>
      <c r="C57" s="89"/>
      <c r="D57" s="89"/>
      <c r="E57" s="89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25"/>
    </row>
    <row r="58" spans="1:21" s="4" customFormat="1" x14ac:dyDescent="0.2">
      <c r="A58" s="91"/>
      <c r="B58" s="68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25"/>
    </row>
    <row r="59" spans="1:21" s="4" customFormat="1" ht="8.25" customHeight="1" x14ac:dyDescent="0.2">
      <c r="A59" s="92"/>
      <c r="B59" s="68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25"/>
    </row>
    <row r="60" spans="1:21" x14ac:dyDescent="0.2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25"/>
    </row>
    <row r="61" spans="1:21" x14ac:dyDescent="0.2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25"/>
    </row>
    <row r="62" spans="1:21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93"/>
      <c r="T62" s="93"/>
      <c r="U62" s="25"/>
    </row>
    <row r="63" spans="1:21" x14ac:dyDescent="0.2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94"/>
      <c r="M63" s="94"/>
      <c r="N63" s="95"/>
      <c r="O63" s="94"/>
      <c r="P63" s="71"/>
      <c r="Q63" s="71"/>
      <c r="R63" s="71"/>
      <c r="S63" s="71"/>
      <c r="T63" s="71"/>
      <c r="U63" s="71"/>
    </row>
  </sheetData>
  <sheetProtection algorithmName="SHA-512" hashValue="wTJzQ70ZgbA9gEILkESuwt1DiDUNNP4/I6GiIfcdvbtrSFH3YCnnm8r1De51sP5ZrDmvMsaKH1TPSeP4UHXMfg==" saltValue="0A4g4SgPT6ZTC/PNjgh1tg==" spinCount="100000" sheet="1" objects="1" scenarios="1"/>
  <mergeCells count="58">
    <mergeCell ref="A6:D6"/>
    <mergeCell ref="E6:U6"/>
    <mergeCell ref="A5:D5"/>
    <mergeCell ref="E1:U1"/>
    <mergeCell ref="E2:U2"/>
    <mergeCell ref="A3:D3"/>
    <mergeCell ref="E3:U5"/>
    <mergeCell ref="A4:D4"/>
    <mergeCell ref="A7:E7"/>
    <mergeCell ref="B8:E8"/>
    <mergeCell ref="A9:E9"/>
    <mergeCell ref="F9:N9"/>
    <mergeCell ref="O9:Q9"/>
    <mergeCell ref="A17:I32"/>
    <mergeCell ref="J17:M31"/>
    <mergeCell ref="N17:U32"/>
    <mergeCell ref="R9:T9"/>
    <mergeCell ref="A11:C11"/>
    <mergeCell ref="E11:T11"/>
    <mergeCell ref="A12:C12"/>
    <mergeCell ref="A14:E14"/>
    <mergeCell ref="O16:P16"/>
    <mergeCell ref="B15:G15"/>
    <mergeCell ref="N33:Q34"/>
    <mergeCell ref="R33:T34"/>
    <mergeCell ref="A33:D34"/>
    <mergeCell ref="F33:H34"/>
    <mergeCell ref="R37:T38"/>
    <mergeCell ref="N37:Q38"/>
    <mergeCell ref="R35:T36"/>
    <mergeCell ref="N35:Q36"/>
    <mergeCell ref="A35:D36"/>
    <mergeCell ref="F35:H36"/>
    <mergeCell ref="J35:K35"/>
    <mergeCell ref="L35:L36"/>
    <mergeCell ref="P47:T47"/>
    <mergeCell ref="A37:D37"/>
    <mergeCell ref="F37:H38"/>
    <mergeCell ref="J37:K37"/>
    <mergeCell ref="L37:L38"/>
    <mergeCell ref="A38:D38"/>
    <mergeCell ref="J38:K38"/>
    <mergeCell ref="H53:P53"/>
    <mergeCell ref="B42:H42"/>
    <mergeCell ref="K42:L42"/>
    <mergeCell ref="O42:T42"/>
    <mergeCell ref="K40:L40"/>
    <mergeCell ref="O40:S40"/>
    <mergeCell ref="A40:B40"/>
    <mergeCell ref="C40:F40"/>
    <mergeCell ref="A44:B44"/>
    <mergeCell ref="B49:D49"/>
    <mergeCell ref="E49:T49"/>
    <mergeCell ref="Q53:R53"/>
    <mergeCell ref="S53:T53"/>
    <mergeCell ref="C51:T51"/>
    <mergeCell ref="B47:G47"/>
    <mergeCell ref="H47:N47"/>
  </mergeCells>
  <printOptions horizontalCentered="1"/>
  <pageMargins left="0.74803149606299213" right="0.6692913385826772" top="0.39370078740157483" bottom="0.27559055118110237" header="0.70866141732283472" footer="0.27559055118110237"/>
  <pageSetup paperSize="9" orientation="portrait" r:id="rId1"/>
  <headerFooter alignWithMargins="0">
    <oddFooter>&amp;L&amp;"ConduitITC TT,Normal"&amp;6Mod. IEFP 9838 090&amp;R&amp;6Cursos de Aprendizagem | Regulamento  Específico 2016 -  Anexo 18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1:AE46"/>
  <sheetViews>
    <sheetView tabSelected="1" zoomScale="120" zoomScaleNormal="120" zoomScaleSheetLayoutView="130" workbookViewId="0">
      <selection activeCell="G16" sqref="G16:I16"/>
    </sheetView>
  </sheetViews>
  <sheetFormatPr defaultColWidth="7.85546875" defaultRowHeight="11.25" x14ac:dyDescent="0.2"/>
  <cols>
    <col min="1" max="1" width="1" style="153" customWidth="1"/>
    <col min="2" max="2" width="4.7109375" style="153" customWidth="1"/>
    <col min="3" max="3" width="8.140625" style="153" customWidth="1"/>
    <col min="4" max="5" width="8.42578125" style="153" customWidth="1"/>
    <col min="6" max="6" width="6.28515625" style="153" customWidth="1"/>
    <col min="7" max="7" width="7.5703125" style="153" customWidth="1"/>
    <col min="8" max="8" width="6.140625" style="153" customWidth="1"/>
    <col min="9" max="9" width="28.140625" style="153" customWidth="1"/>
    <col min="10" max="10" width="3.7109375" style="153" customWidth="1"/>
    <col min="11" max="11" width="1.140625" style="153" customWidth="1"/>
    <col min="12" max="12" width="1.42578125" style="153" customWidth="1"/>
    <col min="13" max="13" width="4.28515625" style="153" customWidth="1"/>
    <col min="14" max="14" width="8.42578125" style="153" customWidth="1"/>
    <col min="15" max="15" width="7.85546875" style="153" customWidth="1"/>
    <col min="16" max="16" width="4.28515625" style="153" customWidth="1"/>
    <col min="17" max="17" width="3.7109375" style="153" customWidth="1"/>
    <col min="18" max="18" width="4.7109375" style="153" customWidth="1"/>
    <col min="19" max="19" width="2.5703125" style="153" customWidth="1"/>
    <col min="20" max="20" width="8.28515625" style="153" customWidth="1"/>
    <col min="21" max="21" width="7.85546875" style="153" customWidth="1"/>
    <col min="22" max="22" width="12.85546875" style="153" customWidth="1"/>
    <col min="23" max="23" width="8.7109375" style="153" customWidth="1"/>
    <col min="24" max="24" width="6" style="153" customWidth="1"/>
    <col min="25" max="27" width="6" style="153" hidden="1" customWidth="1"/>
    <col min="28" max="28" width="7.5703125" style="153" hidden="1" customWidth="1"/>
    <col min="29" max="29" width="13.140625" style="153" customWidth="1"/>
    <col min="30" max="30" width="12" style="153" customWidth="1"/>
    <col min="31" max="31" width="9.85546875" style="153" bestFit="1" customWidth="1"/>
    <col min="32" max="16384" width="7.85546875" style="153"/>
  </cols>
  <sheetData>
    <row r="1" spans="1:31" ht="28.5" customHeight="1" x14ac:dyDescent="0.2">
      <c r="A1" s="152"/>
      <c r="B1" s="424" t="s">
        <v>322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247"/>
      <c r="AE1" s="248"/>
    </row>
    <row r="2" spans="1:31" ht="9" customHeight="1" x14ac:dyDescent="0.2">
      <c r="A2" s="154"/>
      <c r="B2" s="155"/>
      <c r="C2" s="155"/>
      <c r="D2" s="155"/>
      <c r="E2" s="155"/>
      <c r="F2" s="155"/>
      <c r="G2" s="155"/>
      <c r="H2" s="155"/>
      <c r="I2" s="156"/>
      <c r="J2" s="156"/>
      <c r="K2" s="156"/>
      <c r="L2" s="156"/>
      <c r="M2" s="156"/>
      <c r="N2" s="156"/>
      <c r="O2" s="156"/>
      <c r="P2" s="156"/>
      <c r="Q2" s="156"/>
      <c r="R2" s="157"/>
      <c r="S2" s="157"/>
      <c r="T2" s="157"/>
      <c r="U2" s="157"/>
      <c r="V2" s="157"/>
      <c r="W2" s="158"/>
      <c r="AE2" s="248"/>
    </row>
    <row r="3" spans="1:31" ht="17.25" customHeight="1" x14ac:dyDescent="0.2">
      <c r="A3" s="154"/>
      <c r="B3" s="386" t="s">
        <v>75</v>
      </c>
      <c r="C3" s="386" t="s">
        <v>325</v>
      </c>
      <c r="D3" s="386" t="s">
        <v>326</v>
      </c>
      <c r="E3" s="457" t="s">
        <v>333</v>
      </c>
      <c r="F3" s="386" t="s">
        <v>134</v>
      </c>
      <c r="G3" s="444" t="s">
        <v>135</v>
      </c>
      <c r="H3" s="460"/>
      <c r="I3" s="461"/>
      <c r="J3" s="433" t="s">
        <v>76</v>
      </c>
      <c r="K3" s="434"/>
      <c r="L3" s="433" t="s">
        <v>77</v>
      </c>
      <c r="M3" s="439"/>
      <c r="N3" s="444" t="s">
        <v>78</v>
      </c>
      <c r="O3" s="445"/>
      <c r="P3" s="445"/>
      <c r="Q3" s="445"/>
      <c r="R3" s="445"/>
      <c r="S3" s="446"/>
      <c r="T3" s="386" t="s">
        <v>79</v>
      </c>
      <c r="U3" s="386" t="s">
        <v>80</v>
      </c>
      <c r="V3" s="386" t="s">
        <v>321</v>
      </c>
      <c r="W3" s="386" t="s">
        <v>318</v>
      </c>
      <c r="X3" s="386" t="s">
        <v>319</v>
      </c>
      <c r="Y3" s="377" t="s">
        <v>329</v>
      </c>
      <c r="Z3" s="377" t="s">
        <v>330</v>
      </c>
      <c r="AA3" s="377" t="s">
        <v>331</v>
      </c>
      <c r="AB3" s="377" t="s">
        <v>332</v>
      </c>
      <c r="AC3" s="386" t="s">
        <v>320</v>
      </c>
    </row>
    <row r="4" spans="1:31" ht="11.25" customHeight="1" x14ac:dyDescent="0.2">
      <c r="A4" s="154"/>
      <c r="B4" s="431"/>
      <c r="C4" s="431"/>
      <c r="D4" s="431"/>
      <c r="E4" s="458"/>
      <c r="F4" s="387"/>
      <c r="G4" s="462"/>
      <c r="H4" s="463"/>
      <c r="I4" s="464"/>
      <c r="J4" s="435"/>
      <c r="K4" s="436"/>
      <c r="L4" s="440"/>
      <c r="M4" s="441"/>
      <c r="N4" s="447"/>
      <c r="O4" s="448"/>
      <c r="P4" s="448"/>
      <c r="Q4" s="448"/>
      <c r="R4" s="448"/>
      <c r="S4" s="449"/>
      <c r="T4" s="387"/>
      <c r="U4" s="387"/>
      <c r="V4" s="387"/>
      <c r="W4" s="387"/>
      <c r="X4" s="387"/>
      <c r="Y4" s="378"/>
      <c r="Z4" s="380"/>
      <c r="AA4" s="380"/>
      <c r="AB4" s="380"/>
      <c r="AC4" s="387"/>
    </row>
    <row r="5" spans="1:31" ht="11.25" customHeight="1" x14ac:dyDescent="0.2">
      <c r="A5" s="154"/>
      <c r="B5" s="431"/>
      <c r="C5" s="431"/>
      <c r="D5" s="431"/>
      <c r="E5" s="458"/>
      <c r="F5" s="387"/>
      <c r="G5" s="462"/>
      <c r="H5" s="463"/>
      <c r="I5" s="464"/>
      <c r="J5" s="435"/>
      <c r="K5" s="436"/>
      <c r="L5" s="440"/>
      <c r="M5" s="441"/>
      <c r="N5" s="446" t="s">
        <v>81</v>
      </c>
      <c r="O5" s="455" t="s">
        <v>82</v>
      </c>
      <c r="P5" s="425" t="s">
        <v>83</v>
      </c>
      <c r="Q5" s="426"/>
      <c r="R5" s="450" t="s">
        <v>84</v>
      </c>
      <c r="S5" s="451"/>
      <c r="T5" s="387"/>
      <c r="U5" s="387"/>
      <c r="V5" s="387"/>
      <c r="W5" s="387"/>
      <c r="X5" s="387"/>
      <c r="Y5" s="378"/>
      <c r="Z5" s="380"/>
      <c r="AA5" s="380"/>
      <c r="AB5" s="380"/>
      <c r="AC5" s="387"/>
    </row>
    <row r="6" spans="1:31" ht="8.25" customHeight="1" x14ac:dyDescent="0.2">
      <c r="A6" s="154"/>
      <c r="B6" s="432"/>
      <c r="C6" s="432"/>
      <c r="D6" s="432"/>
      <c r="E6" s="459"/>
      <c r="F6" s="388"/>
      <c r="G6" s="465"/>
      <c r="H6" s="466"/>
      <c r="I6" s="467"/>
      <c r="J6" s="437"/>
      <c r="K6" s="438"/>
      <c r="L6" s="442"/>
      <c r="M6" s="443"/>
      <c r="N6" s="454"/>
      <c r="O6" s="456"/>
      <c r="P6" s="427"/>
      <c r="Q6" s="428"/>
      <c r="R6" s="452"/>
      <c r="S6" s="453"/>
      <c r="T6" s="388"/>
      <c r="U6" s="388"/>
      <c r="V6" s="388"/>
      <c r="W6" s="388"/>
      <c r="X6" s="388"/>
      <c r="Y6" s="379"/>
      <c r="Z6" s="381"/>
      <c r="AA6" s="381"/>
      <c r="AB6" s="381"/>
      <c r="AC6" s="388"/>
    </row>
    <row r="7" spans="1:31" ht="15.75" customHeight="1" x14ac:dyDescent="0.2">
      <c r="A7" s="154"/>
      <c r="B7" s="159">
        <v>1</v>
      </c>
      <c r="C7" s="160"/>
      <c r="D7" s="161"/>
      <c r="E7" s="245"/>
      <c r="F7" s="214"/>
      <c r="G7" s="410"/>
      <c r="H7" s="411"/>
      <c r="I7" s="412"/>
      <c r="J7" s="413"/>
      <c r="K7" s="414"/>
      <c r="L7" s="413"/>
      <c r="M7" s="414"/>
      <c r="N7" s="222"/>
      <c r="O7" s="222"/>
      <c r="P7" s="429"/>
      <c r="Q7" s="430"/>
      <c r="R7" s="382"/>
      <c r="S7" s="383"/>
      <c r="T7" s="246">
        <f>$J7*$L7</f>
        <v>0</v>
      </c>
      <c r="U7" s="222"/>
      <c r="V7" s="226">
        <f>IFERROR(VLOOKUP(G7,Folha1!K$4:L$157,2,FALSE),)</f>
        <v>0</v>
      </c>
      <c r="W7" s="226">
        <f>V7/12</f>
        <v>0</v>
      </c>
      <c r="X7" s="227" t="str">
        <f t="shared" ref="X7:X26" si="0">IF(OR(C7="",D7=""),"",IF(ROUND((D7-C7+1)/30,2)&gt;12,12,ROUND((D7-C7+1)/30,2)))</f>
        <v/>
      </c>
      <c r="Y7" s="227" t="str">
        <f t="shared" ref="Y7:Y26" si="1">+IF($E7&gt;DATE(2014,1,2),"N","S")</f>
        <v>S</v>
      </c>
      <c r="Z7" s="227" t="str">
        <f>+IF($Y7="N",IF($J7&lt;14,14-$J7,0)," ")</f>
        <v xml:space="preserve"> </v>
      </c>
      <c r="AA7" s="227">
        <f t="shared" ref="AA7:AA26" si="2">ROUND(IF(AND($Y7="S",J7&lt;"14",NOT(ISBLANK(J7))),14-(10%*14)-$J7,"0"),"2")</f>
        <v>0</v>
      </c>
      <c r="AB7" s="227">
        <f>ROUND(IF($Y7="S",IF(AA7&lt;0,"0",AA7),Z7),0)</f>
        <v>0</v>
      </c>
      <c r="AC7" s="249" t="e">
        <f>IF(J7=0,0,+IF(Y7="N",IF($J7&lt;8,0,$W7-(ROUND(5%*$W7*$AB7,2))),$W7-(ROUND(5%*$W7*$AB7,2))))*X7</f>
        <v>#VALUE!</v>
      </c>
      <c r="AD7" s="225"/>
      <c r="AE7" s="248"/>
    </row>
    <row r="8" spans="1:31" ht="15.75" customHeight="1" x14ac:dyDescent="0.2">
      <c r="A8" s="154"/>
      <c r="B8" s="258">
        <v>2</v>
      </c>
      <c r="C8" s="160"/>
      <c r="D8" s="161"/>
      <c r="E8" s="245"/>
      <c r="F8" s="252"/>
      <c r="G8" s="410"/>
      <c r="H8" s="411"/>
      <c r="I8" s="412"/>
      <c r="J8" s="413"/>
      <c r="K8" s="414"/>
      <c r="L8" s="413"/>
      <c r="M8" s="414"/>
      <c r="N8" s="253"/>
      <c r="O8" s="253"/>
      <c r="P8" s="382"/>
      <c r="Q8" s="383"/>
      <c r="R8" s="382"/>
      <c r="S8" s="383"/>
      <c r="T8" s="246">
        <f>$J8*$L8</f>
        <v>0</v>
      </c>
      <c r="U8" s="222"/>
      <c r="V8" s="226">
        <f>IFERROR(VLOOKUP(G8,Folha1!K$4:L$157,2,FALSE),)</f>
        <v>0</v>
      </c>
      <c r="W8" s="226">
        <f t="shared" ref="W8:W26" si="3">V8/12</f>
        <v>0</v>
      </c>
      <c r="X8" s="227" t="str">
        <f t="shared" si="0"/>
        <v/>
      </c>
      <c r="Y8" s="227" t="str">
        <f t="shared" si="1"/>
        <v>S</v>
      </c>
      <c r="Z8" s="227" t="str">
        <f t="shared" ref="Z8:Z26" si="4">+IF($Y8="N",IF($J8&lt;14,14-$J8,0)," ")</f>
        <v xml:space="preserve"> </v>
      </c>
      <c r="AA8" s="227">
        <f t="shared" si="2"/>
        <v>0</v>
      </c>
      <c r="AB8" s="227">
        <f t="shared" ref="AB8:AB26" si="5">ROUND(IF($Y8="S",IF(AA8&lt;0,"0",AA8),Z8),0)</f>
        <v>0</v>
      </c>
      <c r="AC8" s="249" t="e">
        <f t="shared" ref="AC8:AC26" si="6">IF(J8=0,0,+IF(Y8="N",IF($J8&lt;8,0,$W8-(ROUND(5%*$W8*$AB8,2))),$W8-(ROUND(5%*$W8*$AB8,2))))*X8</f>
        <v>#VALUE!</v>
      </c>
      <c r="AD8" s="225"/>
    </row>
    <row r="9" spans="1:31" ht="15.75" customHeight="1" x14ac:dyDescent="0.2">
      <c r="A9" s="154"/>
      <c r="B9" s="258">
        <v>3</v>
      </c>
      <c r="C9" s="160"/>
      <c r="D9" s="161"/>
      <c r="E9" s="245"/>
      <c r="F9" s="252"/>
      <c r="G9" s="410"/>
      <c r="H9" s="411"/>
      <c r="I9" s="412"/>
      <c r="J9" s="413"/>
      <c r="K9" s="414"/>
      <c r="L9" s="413"/>
      <c r="M9" s="414"/>
      <c r="N9" s="253"/>
      <c r="O9" s="253"/>
      <c r="P9" s="382"/>
      <c r="Q9" s="383"/>
      <c r="R9" s="382"/>
      <c r="S9" s="383"/>
      <c r="T9" s="246">
        <f t="shared" ref="T9:T26" si="7">$J9*$L9</f>
        <v>0</v>
      </c>
      <c r="U9" s="222"/>
      <c r="V9" s="226">
        <f>IFERROR(VLOOKUP(G9,Folha1!K$4:L$157,2,FALSE),)</f>
        <v>0</v>
      </c>
      <c r="W9" s="226">
        <f t="shared" si="3"/>
        <v>0</v>
      </c>
      <c r="X9" s="227" t="str">
        <f t="shared" si="0"/>
        <v/>
      </c>
      <c r="Y9" s="227" t="str">
        <f t="shared" si="1"/>
        <v>S</v>
      </c>
      <c r="Z9" s="227" t="str">
        <f t="shared" si="4"/>
        <v xml:space="preserve"> </v>
      </c>
      <c r="AA9" s="227">
        <f t="shared" si="2"/>
        <v>0</v>
      </c>
      <c r="AB9" s="227">
        <f t="shared" si="5"/>
        <v>0</v>
      </c>
      <c r="AC9" s="249" t="e">
        <f t="shared" si="6"/>
        <v>#VALUE!</v>
      </c>
      <c r="AD9" s="225"/>
      <c r="AE9" s="248"/>
    </row>
    <row r="10" spans="1:31" ht="15.75" customHeight="1" x14ac:dyDescent="0.2">
      <c r="A10" s="163"/>
      <c r="B10" s="258">
        <v>4</v>
      </c>
      <c r="C10" s="160"/>
      <c r="D10" s="161"/>
      <c r="E10" s="245"/>
      <c r="F10" s="252"/>
      <c r="G10" s="410"/>
      <c r="H10" s="411"/>
      <c r="I10" s="412"/>
      <c r="J10" s="413"/>
      <c r="K10" s="414"/>
      <c r="L10" s="413"/>
      <c r="M10" s="414"/>
      <c r="N10" s="253"/>
      <c r="O10" s="253"/>
      <c r="P10" s="382"/>
      <c r="Q10" s="383"/>
      <c r="R10" s="382"/>
      <c r="S10" s="383"/>
      <c r="T10" s="246">
        <f t="shared" si="7"/>
        <v>0</v>
      </c>
      <c r="U10" s="222"/>
      <c r="V10" s="226">
        <f>IFERROR(VLOOKUP(G10,Folha1!K$4:L$157,2,FALSE),)</f>
        <v>0</v>
      </c>
      <c r="W10" s="226">
        <f t="shared" si="3"/>
        <v>0</v>
      </c>
      <c r="X10" s="227" t="str">
        <f t="shared" si="0"/>
        <v/>
      </c>
      <c r="Y10" s="227" t="str">
        <f t="shared" si="1"/>
        <v>S</v>
      </c>
      <c r="Z10" s="227" t="str">
        <f t="shared" si="4"/>
        <v xml:space="preserve"> </v>
      </c>
      <c r="AA10" s="227">
        <f t="shared" si="2"/>
        <v>0</v>
      </c>
      <c r="AB10" s="227">
        <f t="shared" si="5"/>
        <v>0</v>
      </c>
      <c r="AC10" s="249" t="e">
        <f t="shared" si="6"/>
        <v>#VALUE!</v>
      </c>
      <c r="AE10" s="248"/>
    </row>
    <row r="11" spans="1:31" ht="15.75" customHeight="1" x14ac:dyDescent="0.2">
      <c r="A11" s="163"/>
      <c r="B11" s="259">
        <v>5</v>
      </c>
      <c r="C11" s="160"/>
      <c r="D11" s="161"/>
      <c r="E11" s="245"/>
      <c r="F11" s="252"/>
      <c r="G11" s="410"/>
      <c r="H11" s="411"/>
      <c r="I11" s="412"/>
      <c r="J11" s="413"/>
      <c r="K11" s="414"/>
      <c r="L11" s="413"/>
      <c r="M11" s="414"/>
      <c r="N11" s="254"/>
      <c r="O11" s="254"/>
      <c r="P11" s="382"/>
      <c r="Q11" s="383"/>
      <c r="R11" s="382"/>
      <c r="S11" s="383"/>
      <c r="T11" s="246">
        <f t="shared" si="7"/>
        <v>0</v>
      </c>
      <c r="U11" s="222"/>
      <c r="V11" s="226">
        <f>IFERROR(VLOOKUP(G11,Folha1!K$4:L$157,2,FALSE),)</f>
        <v>0</v>
      </c>
      <c r="W11" s="226">
        <f t="shared" si="3"/>
        <v>0</v>
      </c>
      <c r="X11" s="227" t="str">
        <f t="shared" si="0"/>
        <v/>
      </c>
      <c r="Y11" s="227" t="str">
        <f t="shared" si="1"/>
        <v>S</v>
      </c>
      <c r="Z11" s="227" t="str">
        <f t="shared" si="4"/>
        <v xml:space="preserve"> </v>
      </c>
      <c r="AA11" s="227">
        <f t="shared" si="2"/>
        <v>0</v>
      </c>
      <c r="AB11" s="227">
        <f t="shared" si="5"/>
        <v>0</v>
      </c>
      <c r="AC11" s="249" t="e">
        <f t="shared" si="6"/>
        <v>#VALUE!</v>
      </c>
    </row>
    <row r="12" spans="1:31" ht="15.75" customHeight="1" x14ac:dyDescent="0.2">
      <c r="A12" s="163"/>
      <c r="B12" s="259">
        <v>6</v>
      </c>
      <c r="C12" s="160"/>
      <c r="D12" s="161"/>
      <c r="E12" s="245"/>
      <c r="F12" s="252"/>
      <c r="G12" s="410"/>
      <c r="H12" s="411"/>
      <c r="I12" s="412"/>
      <c r="J12" s="413"/>
      <c r="K12" s="414"/>
      <c r="L12" s="413"/>
      <c r="M12" s="414"/>
      <c r="N12" s="254"/>
      <c r="O12" s="254"/>
      <c r="P12" s="382"/>
      <c r="Q12" s="383"/>
      <c r="R12" s="382"/>
      <c r="S12" s="383"/>
      <c r="T12" s="246">
        <f t="shared" si="7"/>
        <v>0</v>
      </c>
      <c r="U12" s="222"/>
      <c r="V12" s="226">
        <f>IFERROR(VLOOKUP(G12,Folha1!K$4:L$157,2,FALSE),)</f>
        <v>0</v>
      </c>
      <c r="W12" s="226">
        <f t="shared" si="3"/>
        <v>0</v>
      </c>
      <c r="X12" s="227" t="str">
        <f t="shared" si="0"/>
        <v/>
      </c>
      <c r="Y12" s="227" t="str">
        <f t="shared" si="1"/>
        <v>S</v>
      </c>
      <c r="Z12" s="227" t="str">
        <f t="shared" si="4"/>
        <v xml:space="preserve"> </v>
      </c>
      <c r="AA12" s="227">
        <f t="shared" si="2"/>
        <v>0</v>
      </c>
      <c r="AB12" s="227">
        <f t="shared" si="5"/>
        <v>0</v>
      </c>
      <c r="AC12" s="249" t="e">
        <f t="shared" si="6"/>
        <v>#VALUE!</v>
      </c>
      <c r="AE12" s="248"/>
    </row>
    <row r="13" spans="1:31" ht="15.75" customHeight="1" x14ac:dyDescent="0.2">
      <c r="A13" s="163"/>
      <c r="B13" s="259">
        <v>7</v>
      </c>
      <c r="C13" s="160"/>
      <c r="D13" s="161"/>
      <c r="E13" s="245"/>
      <c r="F13" s="252"/>
      <c r="G13" s="410"/>
      <c r="H13" s="411"/>
      <c r="I13" s="412"/>
      <c r="J13" s="413"/>
      <c r="K13" s="414"/>
      <c r="L13" s="413"/>
      <c r="M13" s="414"/>
      <c r="N13" s="255"/>
      <c r="O13" s="255"/>
      <c r="P13" s="256"/>
      <c r="Q13" s="257"/>
      <c r="R13" s="250"/>
      <c r="S13" s="251"/>
      <c r="T13" s="246">
        <f t="shared" si="7"/>
        <v>0</v>
      </c>
      <c r="U13" s="222"/>
      <c r="V13" s="226">
        <f>IFERROR(VLOOKUP(G13,Folha1!K$4:L$157,2,FALSE),)</f>
        <v>0</v>
      </c>
      <c r="W13" s="226">
        <f t="shared" si="3"/>
        <v>0</v>
      </c>
      <c r="X13" s="227" t="str">
        <f t="shared" si="0"/>
        <v/>
      </c>
      <c r="Y13" s="227" t="str">
        <f t="shared" si="1"/>
        <v>S</v>
      </c>
      <c r="Z13" s="227" t="str">
        <f t="shared" si="4"/>
        <v xml:space="preserve"> </v>
      </c>
      <c r="AA13" s="227">
        <f t="shared" si="2"/>
        <v>0</v>
      </c>
      <c r="AB13" s="227">
        <f t="shared" si="5"/>
        <v>0</v>
      </c>
      <c r="AC13" s="249" t="e">
        <f t="shared" si="6"/>
        <v>#VALUE!</v>
      </c>
      <c r="AE13" s="248"/>
    </row>
    <row r="14" spans="1:31" s="234" customFormat="1" ht="15.75" customHeight="1" x14ac:dyDescent="0.2">
      <c r="A14" s="233"/>
      <c r="B14" s="259">
        <v>8</v>
      </c>
      <c r="C14" s="160"/>
      <c r="D14" s="161"/>
      <c r="E14" s="245"/>
      <c r="F14" s="252"/>
      <c r="G14" s="410"/>
      <c r="H14" s="411"/>
      <c r="I14" s="412"/>
      <c r="J14" s="413"/>
      <c r="K14" s="414"/>
      <c r="L14" s="413"/>
      <c r="M14" s="414"/>
      <c r="N14" s="255"/>
      <c r="O14" s="255"/>
      <c r="P14" s="384"/>
      <c r="Q14" s="385"/>
      <c r="R14" s="382"/>
      <c r="S14" s="383"/>
      <c r="T14" s="246">
        <f t="shared" si="7"/>
        <v>0</v>
      </c>
      <c r="U14" s="222"/>
      <c r="V14" s="226">
        <f>IFERROR(VLOOKUP(G14,Folha1!K$4:L$157,2,FALSE),)</f>
        <v>0</v>
      </c>
      <c r="W14" s="226">
        <f t="shared" si="3"/>
        <v>0</v>
      </c>
      <c r="X14" s="227" t="str">
        <f t="shared" si="0"/>
        <v/>
      </c>
      <c r="Y14" s="227" t="str">
        <f t="shared" si="1"/>
        <v>S</v>
      </c>
      <c r="Z14" s="227" t="str">
        <f t="shared" si="4"/>
        <v xml:space="preserve"> </v>
      </c>
      <c r="AA14" s="227">
        <f t="shared" si="2"/>
        <v>0</v>
      </c>
      <c r="AB14" s="227">
        <f t="shared" si="5"/>
        <v>0</v>
      </c>
      <c r="AC14" s="249" t="e">
        <f t="shared" si="6"/>
        <v>#VALUE!</v>
      </c>
    </row>
    <row r="15" spans="1:31" ht="15.75" customHeight="1" x14ac:dyDescent="0.2">
      <c r="A15" s="163"/>
      <c r="B15" s="259">
        <v>9</v>
      </c>
      <c r="C15" s="160"/>
      <c r="D15" s="161"/>
      <c r="E15" s="245"/>
      <c r="F15" s="252"/>
      <c r="G15" s="410"/>
      <c r="H15" s="411"/>
      <c r="I15" s="412"/>
      <c r="J15" s="413"/>
      <c r="K15" s="414"/>
      <c r="L15" s="413"/>
      <c r="M15" s="414"/>
      <c r="N15" s="255"/>
      <c r="O15" s="255"/>
      <c r="P15" s="384"/>
      <c r="Q15" s="385"/>
      <c r="R15" s="382"/>
      <c r="S15" s="383"/>
      <c r="T15" s="246">
        <f t="shared" si="7"/>
        <v>0</v>
      </c>
      <c r="U15" s="222"/>
      <c r="V15" s="226">
        <f>IFERROR(VLOOKUP(G15,Folha1!K$4:L$157,2,FALSE),)</f>
        <v>0</v>
      </c>
      <c r="W15" s="226">
        <f t="shared" si="3"/>
        <v>0</v>
      </c>
      <c r="X15" s="227" t="str">
        <f t="shared" si="0"/>
        <v/>
      </c>
      <c r="Y15" s="227" t="str">
        <f t="shared" si="1"/>
        <v>S</v>
      </c>
      <c r="Z15" s="227" t="str">
        <f t="shared" si="4"/>
        <v xml:space="preserve"> </v>
      </c>
      <c r="AA15" s="227">
        <f t="shared" si="2"/>
        <v>0</v>
      </c>
      <c r="AB15" s="227">
        <f t="shared" si="5"/>
        <v>0</v>
      </c>
      <c r="AC15" s="249" t="e">
        <f t="shared" si="6"/>
        <v>#VALUE!</v>
      </c>
    </row>
    <row r="16" spans="1:31" ht="15.75" customHeight="1" x14ac:dyDescent="0.2">
      <c r="A16" s="163"/>
      <c r="B16" s="259">
        <v>10</v>
      </c>
      <c r="C16" s="160"/>
      <c r="D16" s="161"/>
      <c r="E16" s="245"/>
      <c r="F16" s="252"/>
      <c r="G16" s="410"/>
      <c r="H16" s="411"/>
      <c r="I16" s="412"/>
      <c r="J16" s="413"/>
      <c r="K16" s="414"/>
      <c r="L16" s="413"/>
      <c r="M16" s="414"/>
      <c r="N16" s="255"/>
      <c r="O16" s="255"/>
      <c r="P16" s="384"/>
      <c r="Q16" s="385"/>
      <c r="R16" s="382"/>
      <c r="S16" s="383"/>
      <c r="T16" s="246">
        <f t="shared" si="7"/>
        <v>0</v>
      </c>
      <c r="U16" s="222"/>
      <c r="V16" s="226">
        <f>IFERROR(VLOOKUP(G16,Folha1!K$4:L$157,2,FALSE),)</f>
        <v>0</v>
      </c>
      <c r="W16" s="226">
        <f t="shared" si="3"/>
        <v>0</v>
      </c>
      <c r="X16" s="227" t="str">
        <f t="shared" si="0"/>
        <v/>
      </c>
      <c r="Y16" s="227" t="str">
        <f t="shared" si="1"/>
        <v>S</v>
      </c>
      <c r="Z16" s="227" t="str">
        <f t="shared" si="4"/>
        <v xml:space="preserve"> </v>
      </c>
      <c r="AA16" s="227">
        <f t="shared" si="2"/>
        <v>0</v>
      </c>
      <c r="AB16" s="227">
        <f t="shared" si="5"/>
        <v>0</v>
      </c>
      <c r="AC16" s="249" t="e">
        <f t="shared" si="6"/>
        <v>#VALUE!</v>
      </c>
    </row>
    <row r="17" spans="1:29" ht="15.75" customHeight="1" x14ac:dyDescent="0.2">
      <c r="A17" s="163"/>
      <c r="B17" s="259">
        <v>11</v>
      </c>
      <c r="C17" s="160"/>
      <c r="D17" s="161"/>
      <c r="E17" s="245"/>
      <c r="F17" s="252"/>
      <c r="G17" s="410"/>
      <c r="H17" s="411"/>
      <c r="I17" s="412"/>
      <c r="J17" s="413"/>
      <c r="K17" s="414"/>
      <c r="L17" s="413"/>
      <c r="M17" s="414"/>
      <c r="N17" s="255"/>
      <c r="O17" s="255"/>
      <c r="P17" s="384"/>
      <c r="Q17" s="385"/>
      <c r="R17" s="382"/>
      <c r="S17" s="383"/>
      <c r="T17" s="246">
        <f t="shared" si="7"/>
        <v>0</v>
      </c>
      <c r="U17" s="222"/>
      <c r="V17" s="226">
        <f>IFERROR(VLOOKUP(G17,Folha1!K$4:L$157,2,FALSE),)</f>
        <v>0</v>
      </c>
      <c r="W17" s="226">
        <f t="shared" si="3"/>
        <v>0</v>
      </c>
      <c r="X17" s="227" t="str">
        <f t="shared" si="0"/>
        <v/>
      </c>
      <c r="Y17" s="227" t="str">
        <f t="shared" si="1"/>
        <v>S</v>
      </c>
      <c r="Z17" s="227" t="str">
        <f t="shared" si="4"/>
        <v xml:space="preserve"> </v>
      </c>
      <c r="AA17" s="227">
        <f t="shared" si="2"/>
        <v>0</v>
      </c>
      <c r="AB17" s="227">
        <f t="shared" si="5"/>
        <v>0</v>
      </c>
      <c r="AC17" s="249" t="e">
        <f t="shared" si="6"/>
        <v>#VALUE!</v>
      </c>
    </row>
    <row r="18" spans="1:29" ht="15.75" customHeight="1" x14ac:dyDescent="0.2">
      <c r="A18" s="163"/>
      <c r="B18" s="259">
        <v>12</v>
      </c>
      <c r="C18" s="160"/>
      <c r="D18" s="161"/>
      <c r="E18" s="245"/>
      <c r="F18" s="252"/>
      <c r="G18" s="410"/>
      <c r="H18" s="411"/>
      <c r="I18" s="412"/>
      <c r="J18" s="413"/>
      <c r="K18" s="414"/>
      <c r="L18" s="413"/>
      <c r="M18" s="414"/>
      <c r="N18" s="255"/>
      <c r="O18" s="255"/>
      <c r="P18" s="384"/>
      <c r="Q18" s="385"/>
      <c r="R18" s="382"/>
      <c r="S18" s="383"/>
      <c r="T18" s="246">
        <f t="shared" si="7"/>
        <v>0</v>
      </c>
      <c r="U18" s="222"/>
      <c r="V18" s="226">
        <f>IFERROR(VLOOKUP(G18,Folha1!K$4:L$157,2,FALSE),)</f>
        <v>0</v>
      </c>
      <c r="W18" s="226">
        <f t="shared" si="3"/>
        <v>0</v>
      </c>
      <c r="X18" s="227" t="str">
        <f t="shared" si="0"/>
        <v/>
      </c>
      <c r="Y18" s="227" t="str">
        <f t="shared" si="1"/>
        <v>S</v>
      </c>
      <c r="Z18" s="227" t="str">
        <f t="shared" si="4"/>
        <v xml:space="preserve"> </v>
      </c>
      <c r="AA18" s="227">
        <f t="shared" si="2"/>
        <v>0</v>
      </c>
      <c r="AB18" s="227">
        <f t="shared" si="5"/>
        <v>0</v>
      </c>
      <c r="AC18" s="249" t="e">
        <f t="shared" si="6"/>
        <v>#VALUE!</v>
      </c>
    </row>
    <row r="19" spans="1:29" ht="15.75" customHeight="1" x14ac:dyDescent="0.2">
      <c r="A19" s="163"/>
      <c r="B19" s="259">
        <v>13</v>
      </c>
      <c r="C19" s="160"/>
      <c r="D19" s="161"/>
      <c r="E19" s="245"/>
      <c r="F19" s="252"/>
      <c r="G19" s="410"/>
      <c r="H19" s="411"/>
      <c r="I19" s="412"/>
      <c r="J19" s="382"/>
      <c r="K19" s="383"/>
      <c r="L19" s="413"/>
      <c r="M19" s="414"/>
      <c r="N19" s="255"/>
      <c r="O19" s="255"/>
      <c r="P19" s="384"/>
      <c r="Q19" s="385"/>
      <c r="R19" s="382"/>
      <c r="S19" s="383"/>
      <c r="T19" s="246">
        <f t="shared" si="7"/>
        <v>0</v>
      </c>
      <c r="U19" s="222"/>
      <c r="V19" s="226">
        <f>IFERROR(VLOOKUP(G19,Folha1!K$4:L$157,2,FALSE),)</f>
        <v>0</v>
      </c>
      <c r="W19" s="226">
        <f t="shared" si="3"/>
        <v>0</v>
      </c>
      <c r="X19" s="227" t="str">
        <f t="shared" si="0"/>
        <v/>
      </c>
      <c r="Y19" s="227" t="str">
        <f t="shared" si="1"/>
        <v>S</v>
      </c>
      <c r="Z19" s="227" t="str">
        <f t="shared" si="4"/>
        <v xml:space="preserve"> </v>
      </c>
      <c r="AA19" s="227">
        <f t="shared" si="2"/>
        <v>0</v>
      </c>
      <c r="AB19" s="227">
        <f t="shared" si="5"/>
        <v>0</v>
      </c>
      <c r="AC19" s="249" t="e">
        <f t="shared" si="6"/>
        <v>#VALUE!</v>
      </c>
    </row>
    <row r="20" spans="1:29" ht="15.75" customHeight="1" x14ac:dyDescent="0.2">
      <c r="A20" s="163"/>
      <c r="B20" s="259">
        <v>14</v>
      </c>
      <c r="C20" s="160"/>
      <c r="D20" s="161"/>
      <c r="E20" s="245"/>
      <c r="F20" s="252"/>
      <c r="G20" s="410"/>
      <c r="H20" s="411"/>
      <c r="I20" s="412"/>
      <c r="J20" s="382"/>
      <c r="K20" s="383"/>
      <c r="L20" s="413"/>
      <c r="M20" s="414"/>
      <c r="N20" s="255"/>
      <c r="O20" s="255"/>
      <c r="P20" s="384"/>
      <c r="Q20" s="385"/>
      <c r="R20" s="382"/>
      <c r="S20" s="383"/>
      <c r="T20" s="246">
        <f t="shared" si="7"/>
        <v>0</v>
      </c>
      <c r="U20" s="222"/>
      <c r="V20" s="226">
        <f>IFERROR(VLOOKUP(G20,Folha1!K$4:L$157,2,FALSE),)</f>
        <v>0</v>
      </c>
      <c r="W20" s="226">
        <f t="shared" si="3"/>
        <v>0</v>
      </c>
      <c r="X20" s="227" t="str">
        <f t="shared" si="0"/>
        <v/>
      </c>
      <c r="Y20" s="227" t="str">
        <f t="shared" si="1"/>
        <v>S</v>
      </c>
      <c r="Z20" s="227" t="str">
        <f t="shared" si="4"/>
        <v xml:space="preserve"> </v>
      </c>
      <c r="AA20" s="227">
        <f t="shared" si="2"/>
        <v>0</v>
      </c>
      <c r="AB20" s="227">
        <f t="shared" si="5"/>
        <v>0</v>
      </c>
      <c r="AC20" s="249" t="e">
        <f t="shared" si="6"/>
        <v>#VALUE!</v>
      </c>
    </row>
    <row r="21" spans="1:29" ht="15.75" customHeight="1" x14ac:dyDescent="0.2">
      <c r="A21" s="163"/>
      <c r="B21" s="259">
        <v>15</v>
      </c>
      <c r="C21" s="160"/>
      <c r="D21" s="161"/>
      <c r="E21" s="245"/>
      <c r="F21" s="252"/>
      <c r="G21" s="410"/>
      <c r="H21" s="411"/>
      <c r="I21" s="412"/>
      <c r="J21" s="382"/>
      <c r="K21" s="383"/>
      <c r="L21" s="413"/>
      <c r="M21" s="414"/>
      <c r="N21" s="255"/>
      <c r="O21" s="255"/>
      <c r="P21" s="384"/>
      <c r="Q21" s="385"/>
      <c r="R21" s="382"/>
      <c r="S21" s="383"/>
      <c r="T21" s="246">
        <f t="shared" si="7"/>
        <v>0</v>
      </c>
      <c r="U21" s="222"/>
      <c r="V21" s="226">
        <f>IFERROR(VLOOKUP(G21,Folha1!K$4:L$157,2,FALSE),)</f>
        <v>0</v>
      </c>
      <c r="W21" s="226">
        <f t="shared" si="3"/>
        <v>0</v>
      </c>
      <c r="X21" s="227" t="str">
        <f t="shared" si="0"/>
        <v/>
      </c>
      <c r="Y21" s="227" t="str">
        <f t="shared" si="1"/>
        <v>S</v>
      </c>
      <c r="Z21" s="227" t="str">
        <f t="shared" si="4"/>
        <v xml:space="preserve"> </v>
      </c>
      <c r="AA21" s="227">
        <f t="shared" si="2"/>
        <v>0</v>
      </c>
      <c r="AB21" s="227">
        <f t="shared" si="5"/>
        <v>0</v>
      </c>
      <c r="AC21" s="249" t="e">
        <f t="shared" si="6"/>
        <v>#VALUE!</v>
      </c>
    </row>
    <row r="22" spans="1:29" s="234" customFormat="1" ht="15.75" customHeight="1" x14ac:dyDescent="0.2">
      <c r="A22" s="233"/>
      <c r="B22" s="259">
        <v>16</v>
      </c>
      <c r="C22" s="160"/>
      <c r="D22" s="161"/>
      <c r="E22" s="245"/>
      <c r="F22" s="252"/>
      <c r="G22" s="410"/>
      <c r="H22" s="411"/>
      <c r="I22" s="412"/>
      <c r="J22" s="382"/>
      <c r="K22" s="383"/>
      <c r="L22" s="413"/>
      <c r="M22" s="414"/>
      <c r="N22" s="255"/>
      <c r="O22" s="255"/>
      <c r="P22" s="384"/>
      <c r="Q22" s="385"/>
      <c r="R22" s="382"/>
      <c r="S22" s="383"/>
      <c r="T22" s="246">
        <f t="shared" si="7"/>
        <v>0</v>
      </c>
      <c r="U22" s="222"/>
      <c r="V22" s="226">
        <f>IFERROR(VLOOKUP(G22,Folha1!K$4:L$157,2,FALSE),)</f>
        <v>0</v>
      </c>
      <c r="W22" s="226">
        <f t="shared" si="3"/>
        <v>0</v>
      </c>
      <c r="X22" s="227" t="str">
        <f t="shared" si="0"/>
        <v/>
      </c>
      <c r="Y22" s="227" t="str">
        <f t="shared" si="1"/>
        <v>S</v>
      </c>
      <c r="Z22" s="227" t="str">
        <f t="shared" si="4"/>
        <v xml:space="preserve"> </v>
      </c>
      <c r="AA22" s="227">
        <f t="shared" si="2"/>
        <v>0</v>
      </c>
      <c r="AB22" s="227">
        <f t="shared" si="5"/>
        <v>0</v>
      </c>
      <c r="AC22" s="249" t="e">
        <f t="shared" si="6"/>
        <v>#VALUE!</v>
      </c>
    </row>
    <row r="23" spans="1:29" ht="15.75" customHeight="1" x14ac:dyDescent="0.2">
      <c r="A23" s="163"/>
      <c r="B23" s="164">
        <v>17</v>
      </c>
      <c r="C23" s="160"/>
      <c r="D23" s="161"/>
      <c r="E23" s="245"/>
      <c r="F23" s="252"/>
      <c r="G23" s="410"/>
      <c r="H23" s="411"/>
      <c r="I23" s="412"/>
      <c r="J23" s="382"/>
      <c r="K23" s="383"/>
      <c r="L23" s="413"/>
      <c r="M23" s="414"/>
      <c r="N23" s="255"/>
      <c r="O23" s="255"/>
      <c r="P23" s="384"/>
      <c r="Q23" s="385"/>
      <c r="R23" s="382"/>
      <c r="S23" s="383"/>
      <c r="T23" s="246">
        <f t="shared" si="7"/>
        <v>0</v>
      </c>
      <c r="U23" s="222"/>
      <c r="V23" s="226">
        <f>IFERROR(VLOOKUP(G23,Folha1!K$4:L$157,2,FALSE),)</f>
        <v>0</v>
      </c>
      <c r="W23" s="226">
        <f t="shared" si="3"/>
        <v>0</v>
      </c>
      <c r="X23" s="227" t="str">
        <f t="shared" si="0"/>
        <v/>
      </c>
      <c r="Y23" s="227" t="str">
        <f t="shared" si="1"/>
        <v>S</v>
      </c>
      <c r="Z23" s="227" t="str">
        <f t="shared" si="4"/>
        <v xml:space="preserve"> </v>
      </c>
      <c r="AA23" s="227">
        <f t="shared" si="2"/>
        <v>0</v>
      </c>
      <c r="AB23" s="227">
        <f t="shared" si="5"/>
        <v>0</v>
      </c>
      <c r="AC23" s="249" t="e">
        <f t="shared" si="6"/>
        <v>#VALUE!</v>
      </c>
    </row>
    <row r="24" spans="1:29" ht="15.75" customHeight="1" x14ac:dyDescent="0.2">
      <c r="A24" s="163"/>
      <c r="B24" s="164">
        <v>18</v>
      </c>
      <c r="C24" s="160"/>
      <c r="D24" s="161"/>
      <c r="E24" s="245"/>
      <c r="F24" s="252"/>
      <c r="G24" s="410"/>
      <c r="H24" s="411"/>
      <c r="I24" s="412"/>
      <c r="J24" s="382"/>
      <c r="K24" s="383"/>
      <c r="L24" s="413"/>
      <c r="M24" s="414"/>
      <c r="N24" s="255"/>
      <c r="O24" s="255"/>
      <c r="P24" s="384"/>
      <c r="Q24" s="385"/>
      <c r="R24" s="382"/>
      <c r="S24" s="383"/>
      <c r="T24" s="246">
        <f t="shared" si="7"/>
        <v>0</v>
      </c>
      <c r="U24" s="222"/>
      <c r="V24" s="226">
        <f>IFERROR(VLOOKUP(G24,Folha1!K$4:L$157,2,FALSE),)</f>
        <v>0</v>
      </c>
      <c r="W24" s="226">
        <f t="shared" si="3"/>
        <v>0</v>
      </c>
      <c r="X24" s="227" t="str">
        <f t="shared" si="0"/>
        <v/>
      </c>
      <c r="Y24" s="227" t="str">
        <f t="shared" si="1"/>
        <v>S</v>
      </c>
      <c r="Z24" s="227" t="str">
        <f t="shared" si="4"/>
        <v xml:space="preserve"> </v>
      </c>
      <c r="AA24" s="227">
        <f t="shared" si="2"/>
        <v>0</v>
      </c>
      <c r="AB24" s="227">
        <f t="shared" si="5"/>
        <v>0</v>
      </c>
      <c r="AC24" s="249" t="e">
        <f t="shared" si="6"/>
        <v>#VALUE!</v>
      </c>
    </row>
    <row r="25" spans="1:29" ht="15.75" customHeight="1" x14ac:dyDescent="0.2">
      <c r="A25" s="163"/>
      <c r="B25" s="164">
        <v>19</v>
      </c>
      <c r="C25" s="160"/>
      <c r="D25" s="161"/>
      <c r="E25" s="245"/>
      <c r="F25" s="252"/>
      <c r="G25" s="410"/>
      <c r="H25" s="411"/>
      <c r="I25" s="412"/>
      <c r="J25" s="382"/>
      <c r="K25" s="383"/>
      <c r="L25" s="413"/>
      <c r="M25" s="414"/>
      <c r="N25" s="255"/>
      <c r="O25" s="255"/>
      <c r="P25" s="384"/>
      <c r="Q25" s="385"/>
      <c r="R25" s="382"/>
      <c r="S25" s="383"/>
      <c r="T25" s="246">
        <f t="shared" si="7"/>
        <v>0</v>
      </c>
      <c r="U25" s="222"/>
      <c r="V25" s="226">
        <f>IFERROR(VLOOKUP(G25,Folha1!K$4:L$157,2,FALSE),)</f>
        <v>0</v>
      </c>
      <c r="W25" s="226">
        <f t="shared" si="3"/>
        <v>0</v>
      </c>
      <c r="X25" s="227" t="str">
        <f t="shared" si="0"/>
        <v/>
      </c>
      <c r="Y25" s="227" t="str">
        <f t="shared" si="1"/>
        <v>S</v>
      </c>
      <c r="Z25" s="227" t="str">
        <f t="shared" si="4"/>
        <v xml:space="preserve"> </v>
      </c>
      <c r="AA25" s="227">
        <f t="shared" si="2"/>
        <v>0</v>
      </c>
      <c r="AB25" s="227">
        <f t="shared" si="5"/>
        <v>0</v>
      </c>
      <c r="AC25" s="249" t="e">
        <f t="shared" si="6"/>
        <v>#VALUE!</v>
      </c>
    </row>
    <row r="26" spans="1:29" ht="15.75" customHeight="1" x14ac:dyDescent="0.2">
      <c r="A26" s="163"/>
      <c r="B26" s="164">
        <v>20</v>
      </c>
      <c r="C26" s="160"/>
      <c r="D26" s="161"/>
      <c r="E26" s="245"/>
      <c r="F26" s="252"/>
      <c r="G26" s="410"/>
      <c r="H26" s="411"/>
      <c r="I26" s="412"/>
      <c r="J26" s="384"/>
      <c r="K26" s="385"/>
      <c r="L26" s="413"/>
      <c r="M26" s="414"/>
      <c r="N26" s="255"/>
      <c r="O26" s="255"/>
      <c r="P26" s="384"/>
      <c r="Q26" s="385"/>
      <c r="R26" s="382"/>
      <c r="S26" s="383"/>
      <c r="T26" s="246">
        <f t="shared" si="7"/>
        <v>0</v>
      </c>
      <c r="U26" s="222"/>
      <c r="V26" s="226">
        <f>IFERROR(VLOOKUP(G26,Folha1!K$4:L$157,2,FALSE),)</f>
        <v>0</v>
      </c>
      <c r="W26" s="226">
        <f t="shared" si="3"/>
        <v>0</v>
      </c>
      <c r="X26" s="227" t="str">
        <f t="shared" si="0"/>
        <v/>
      </c>
      <c r="Y26" s="227" t="str">
        <f t="shared" si="1"/>
        <v>S</v>
      </c>
      <c r="Z26" s="227" t="str">
        <f t="shared" si="4"/>
        <v xml:space="preserve"> </v>
      </c>
      <c r="AA26" s="227">
        <f t="shared" si="2"/>
        <v>0</v>
      </c>
      <c r="AB26" s="227">
        <f t="shared" si="5"/>
        <v>0</v>
      </c>
      <c r="AC26" s="249" t="e">
        <f t="shared" si="6"/>
        <v>#VALUE!</v>
      </c>
    </row>
    <row r="27" spans="1:29" ht="3.75" customHeight="1" x14ac:dyDescent="0.2">
      <c r="A27" s="163"/>
      <c r="B27" s="156"/>
      <c r="C27" s="156"/>
      <c r="D27" s="156"/>
      <c r="E27" s="156"/>
      <c r="F27" s="156"/>
      <c r="G27" s="156"/>
      <c r="H27" s="156"/>
      <c r="I27" s="156"/>
      <c r="J27" s="228"/>
      <c r="K27" s="228"/>
      <c r="L27" s="228"/>
      <c r="M27" s="228"/>
      <c r="N27" s="228"/>
      <c r="O27" s="228"/>
      <c r="P27" s="228"/>
      <c r="Q27" s="228"/>
      <c r="R27" s="229"/>
      <c r="S27" s="229"/>
      <c r="T27" s="230"/>
      <c r="U27" s="230"/>
      <c r="V27" s="226"/>
      <c r="W27" s="232"/>
      <c r="X27" s="232"/>
      <c r="Y27" s="232"/>
      <c r="Z27" s="232"/>
      <c r="AA27" s="232"/>
      <c r="AB27" s="232"/>
      <c r="AC27" s="231"/>
    </row>
    <row r="28" spans="1:29" ht="18" customHeight="1" x14ac:dyDescent="0.2">
      <c r="A28" s="163"/>
      <c r="B28" s="156"/>
      <c r="C28" s="238" t="s">
        <v>85</v>
      </c>
      <c r="D28" s="416"/>
      <c r="E28" s="417"/>
      <c r="F28" s="417"/>
      <c r="G28" s="417"/>
      <c r="H28" s="417"/>
      <c r="I28" s="418"/>
      <c r="J28" s="419">
        <f>SUM(J7:K26)</f>
        <v>0</v>
      </c>
      <c r="K28" s="420"/>
      <c r="L28" s="419">
        <f>SUM(L7:M26)</f>
        <v>0</v>
      </c>
      <c r="M28" s="420"/>
      <c r="N28" s="240">
        <f>SUM(N7:N26)</f>
        <v>0</v>
      </c>
      <c r="O28" s="240">
        <f>SUM(O7:O26)</f>
        <v>0</v>
      </c>
      <c r="P28" s="419">
        <f>SUM(P7:Q26)</f>
        <v>0</v>
      </c>
      <c r="Q28" s="420"/>
      <c r="R28" s="398">
        <f>SUM(R7:S26)</f>
        <v>0</v>
      </c>
      <c r="S28" s="399"/>
      <c r="T28" s="237">
        <f>SUM(T7:T26)</f>
        <v>0</v>
      </c>
      <c r="U28" s="237">
        <f>SUM(U7:U26)</f>
        <v>0</v>
      </c>
      <c r="V28" s="239"/>
      <c r="W28" s="235"/>
      <c r="X28" s="236"/>
      <c r="Y28" s="244"/>
      <c r="Z28" s="244"/>
      <c r="AA28" s="244"/>
      <c r="AB28" s="244"/>
      <c r="AC28" s="241">
        <f>+SUMIF($AC7:$AC26,"&gt;0",$AC7:$AC26)</f>
        <v>0</v>
      </c>
    </row>
    <row r="29" spans="1:29" ht="9.75" customHeight="1" x14ac:dyDescent="0.2">
      <c r="A29" s="165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7"/>
      <c r="S29" s="167"/>
      <c r="T29" s="167"/>
      <c r="U29" s="167"/>
      <c r="V29" s="167"/>
      <c r="W29" s="168"/>
      <c r="X29" s="168"/>
      <c r="Y29" s="168"/>
      <c r="Z29" s="168"/>
      <c r="AA29" s="168"/>
      <c r="AB29" s="168"/>
      <c r="AC29" s="169"/>
    </row>
    <row r="30" spans="1:29" ht="9.75" customHeight="1" x14ac:dyDescent="0.2">
      <c r="A30" s="422" t="s">
        <v>128</v>
      </c>
      <c r="B30" s="422"/>
      <c r="C30" s="422"/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3"/>
    </row>
    <row r="31" spans="1:29" ht="3.75" customHeight="1" x14ac:dyDescent="0.2">
      <c r="A31" s="415"/>
      <c r="B31" s="415"/>
      <c r="C31" s="415"/>
      <c r="D31" s="415"/>
      <c r="E31" s="415"/>
      <c r="F31" s="415"/>
      <c r="G31" s="415"/>
      <c r="H31" s="415"/>
      <c r="I31" s="415"/>
      <c r="J31" s="415"/>
      <c r="K31" s="415"/>
      <c r="L31" s="415"/>
      <c r="M31" s="415"/>
      <c r="N31" s="415"/>
      <c r="O31" s="415"/>
      <c r="P31" s="415"/>
      <c r="Q31" s="415"/>
      <c r="R31" s="415"/>
      <c r="S31" s="415"/>
      <c r="T31" s="415"/>
      <c r="U31" s="415"/>
      <c r="V31" s="415"/>
      <c r="W31" s="415"/>
    </row>
    <row r="32" spans="1:29" ht="6.75" customHeight="1" x14ac:dyDescent="0.25"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1"/>
    </row>
    <row r="33" spans="1:23" x14ac:dyDescent="0.2">
      <c r="A33" s="172"/>
      <c r="B33" s="173"/>
      <c r="C33" s="173"/>
      <c r="D33" s="173"/>
      <c r="E33" s="173"/>
      <c r="F33" s="173"/>
      <c r="G33" s="173"/>
      <c r="H33" s="173"/>
      <c r="I33" s="173"/>
      <c r="J33" s="174"/>
      <c r="K33" s="175"/>
      <c r="L33" s="176"/>
      <c r="M33" s="177"/>
      <c r="N33" s="177"/>
      <c r="O33" s="177"/>
      <c r="P33" s="178"/>
      <c r="Q33" s="179"/>
      <c r="R33" s="179"/>
      <c r="S33" s="180"/>
      <c r="T33" s="173"/>
      <c r="U33" s="173"/>
      <c r="V33" s="173"/>
      <c r="W33" s="174"/>
    </row>
    <row r="34" spans="1:23" ht="11.25" customHeight="1" x14ac:dyDescent="0.2">
      <c r="A34" s="181"/>
      <c r="B34" s="409" t="s">
        <v>136</v>
      </c>
      <c r="C34" s="409"/>
      <c r="D34" s="409"/>
      <c r="E34" s="409"/>
      <c r="F34" s="409"/>
      <c r="G34" s="409"/>
      <c r="H34" s="182"/>
      <c r="I34" s="182"/>
      <c r="J34" s="183"/>
      <c r="K34" s="184"/>
      <c r="L34" s="185"/>
      <c r="M34" s="421" t="s">
        <v>139</v>
      </c>
      <c r="N34" s="421"/>
      <c r="O34" s="421"/>
      <c r="P34" s="421"/>
      <c r="Q34" s="186"/>
      <c r="R34" s="186"/>
      <c r="S34" s="187"/>
      <c r="T34" s="182"/>
      <c r="U34" s="182"/>
      <c r="V34" s="182"/>
      <c r="W34" s="183"/>
    </row>
    <row r="35" spans="1:23" x14ac:dyDescent="0.2">
      <c r="A35" s="181"/>
      <c r="B35" s="182"/>
      <c r="C35" s="182"/>
      <c r="D35" s="182"/>
      <c r="E35" s="182"/>
      <c r="F35" s="182"/>
      <c r="G35" s="182"/>
      <c r="H35" s="182"/>
      <c r="I35" s="182"/>
      <c r="J35" s="183"/>
      <c r="K35" s="184"/>
      <c r="L35" s="185"/>
      <c r="M35" s="186"/>
      <c r="N35" s="186"/>
      <c r="O35" s="186"/>
      <c r="P35" s="186"/>
      <c r="Q35" s="186"/>
      <c r="R35" s="186"/>
      <c r="S35" s="187"/>
      <c r="T35" s="182"/>
      <c r="U35" s="182"/>
      <c r="V35" s="182"/>
      <c r="W35" s="183"/>
    </row>
    <row r="36" spans="1:23" x14ac:dyDescent="0.2">
      <c r="A36" s="181"/>
      <c r="B36" s="187"/>
      <c r="C36" s="188"/>
      <c r="D36" s="188"/>
      <c r="E36" s="188"/>
      <c r="F36" s="188"/>
      <c r="G36" s="188"/>
      <c r="H36" s="188"/>
      <c r="I36" s="189"/>
      <c r="J36" s="190"/>
      <c r="K36" s="175"/>
      <c r="L36" s="185"/>
      <c r="M36" s="186"/>
      <c r="N36" s="186"/>
      <c r="O36" s="186"/>
      <c r="P36" s="187"/>
      <c r="Q36" s="187"/>
      <c r="R36" s="187"/>
      <c r="S36" s="187"/>
      <c r="T36" s="187"/>
      <c r="U36" s="187"/>
      <c r="V36" s="182"/>
      <c r="W36" s="183"/>
    </row>
    <row r="37" spans="1:23" ht="15.75" customHeight="1" x14ac:dyDescent="0.2">
      <c r="A37" s="181"/>
      <c r="B37" s="187"/>
      <c r="C37" s="400" t="s">
        <v>137</v>
      </c>
      <c r="D37" s="400"/>
      <c r="E37" s="242"/>
      <c r="F37" s="191"/>
      <c r="G37" s="400"/>
      <c r="H37" s="400"/>
      <c r="I37" s="187"/>
      <c r="J37" s="192"/>
      <c r="K37" s="187"/>
      <c r="L37" s="193"/>
      <c r="M37" s="187"/>
      <c r="N37" s="187"/>
      <c r="O37" s="194"/>
      <c r="P37" s="195"/>
      <c r="Q37" s="406" t="s">
        <v>86</v>
      </c>
      <c r="R37" s="407"/>
      <c r="S37" s="407"/>
      <c r="T37" s="407"/>
      <c r="U37" s="408"/>
      <c r="V37" s="196"/>
      <c r="W37" s="183"/>
    </row>
    <row r="38" spans="1:23" ht="22.5" customHeight="1" x14ac:dyDescent="0.2">
      <c r="A38" s="181"/>
      <c r="B38" s="197"/>
      <c r="C38" s="400" t="s">
        <v>138</v>
      </c>
      <c r="D38" s="400"/>
      <c r="E38" s="242"/>
      <c r="F38" s="198"/>
      <c r="G38" s="401"/>
      <c r="H38" s="401"/>
      <c r="I38" s="197"/>
      <c r="J38" s="199"/>
      <c r="K38" s="197"/>
      <c r="L38" s="200"/>
      <c r="M38" s="197"/>
      <c r="N38" s="199"/>
      <c r="O38" s="402" t="s">
        <v>146</v>
      </c>
      <c r="P38" s="403"/>
      <c r="Q38" s="404" t="s">
        <v>87</v>
      </c>
      <c r="R38" s="405"/>
      <c r="S38" s="404" t="s">
        <v>88</v>
      </c>
      <c r="T38" s="405"/>
      <c r="U38" s="215" t="s">
        <v>89</v>
      </c>
      <c r="V38" s="181"/>
      <c r="W38" s="183"/>
    </row>
    <row r="39" spans="1:23" ht="24.75" customHeight="1" x14ac:dyDescent="0.2">
      <c r="A39" s="181"/>
      <c r="B39" s="96"/>
      <c r="F39" s="96"/>
      <c r="G39" s="96"/>
      <c r="H39" s="96"/>
      <c r="I39" s="96"/>
      <c r="J39" s="97"/>
      <c r="K39" s="96"/>
      <c r="L39" s="98"/>
      <c r="M39" s="396"/>
      <c r="N39" s="397"/>
      <c r="O39" s="394"/>
      <c r="P39" s="395"/>
      <c r="Q39" s="394"/>
      <c r="R39" s="395"/>
      <c r="S39" s="394"/>
      <c r="T39" s="395"/>
      <c r="U39" s="224"/>
      <c r="V39" s="193"/>
      <c r="W39" s="183"/>
    </row>
    <row r="40" spans="1:23" ht="27.75" customHeight="1" x14ac:dyDescent="0.2">
      <c r="A40" s="181"/>
      <c r="C40" s="401"/>
      <c r="D40" s="401"/>
      <c r="E40" s="243"/>
      <c r="J40" s="97"/>
      <c r="K40" s="96"/>
      <c r="L40" s="98"/>
      <c r="M40" s="396"/>
      <c r="N40" s="397"/>
      <c r="O40" s="394"/>
      <c r="P40" s="395"/>
      <c r="Q40" s="394"/>
      <c r="R40" s="395"/>
      <c r="S40" s="394"/>
      <c r="T40" s="395"/>
      <c r="U40" s="224"/>
      <c r="V40" s="201"/>
      <c r="W40" s="183"/>
    </row>
    <row r="41" spans="1:23" ht="23.25" customHeight="1" x14ac:dyDescent="0.2">
      <c r="A41" s="181"/>
      <c r="J41" s="97"/>
      <c r="K41" s="96"/>
      <c r="L41" s="98"/>
      <c r="M41" s="396"/>
      <c r="N41" s="397"/>
      <c r="O41" s="394"/>
      <c r="P41" s="395"/>
      <c r="Q41" s="394"/>
      <c r="R41" s="395"/>
      <c r="S41" s="394"/>
      <c r="T41" s="395"/>
      <c r="U41" s="224"/>
      <c r="V41" s="201"/>
      <c r="W41" s="183"/>
    </row>
    <row r="42" spans="1:23" ht="23.25" customHeight="1" x14ac:dyDescent="0.2">
      <c r="A42" s="181"/>
      <c r="J42" s="97"/>
      <c r="K42" s="96"/>
      <c r="L42" s="98"/>
      <c r="M42" s="392"/>
      <c r="N42" s="393"/>
      <c r="O42" s="394"/>
      <c r="P42" s="395"/>
      <c r="Q42" s="394"/>
      <c r="R42" s="395"/>
      <c r="S42" s="394"/>
      <c r="T42" s="395"/>
      <c r="U42" s="223"/>
      <c r="V42" s="201"/>
      <c r="W42" s="183"/>
    </row>
    <row r="43" spans="1:23" ht="15" customHeight="1" x14ac:dyDescent="0.2">
      <c r="A43" s="181"/>
      <c r="J43" s="202"/>
      <c r="K43" s="203"/>
      <c r="L43" s="204"/>
      <c r="M43" s="389" t="s">
        <v>91</v>
      </c>
      <c r="N43" s="389"/>
      <c r="O43" s="390"/>
      <c r="P43" s="390"/>
      <c r="Q43" s="390"/>
      <c r="R43" s="390"/>
      <c r="S43" s="390"/>
      <c r="T43" s="203"/>
      <c r="U43" s="203"/>
      <c r="V43" s="182"/>
      <c r="W43" s="183"/>
    </row>
    <row r="44" spans="1:23" ht="20.25" customHeight="1" x14ac:dyDescent="0.2">
      <c r="A44" s="181"/>
      <c r="B44" s="182"/>
      <c r="C44" s="182"/>
      <c r="D44" s="182"/>
      <c r="E44" s="182"/>
      <c r="F44" s="182"/>
      <c r="G44" s="182"/>
      <c r="H44" s="182"/>
      <c r="I44" s="182"/>
      <c r="J44" s="183"/>
      <c r="K44" s="182"/>
      <c r="L44" s="193"/>
      <c r="M44" s="391" t="s">
        <v>92</v>
      </c>
      <c r="N44" s="391"/>
      <c r="O44" s="391"/>
      <c r="P44" s="391"/>
      <c r="Q44" s="391"/>
      <c r="R44" s="391"/>
      <c r="S44" s="187"/>
      <c r="T44" s="182"/>
      <c r="U44" s="182"/>
      <c r="V44" s="182"/>
      <c r="W44" s="183"/>
    </row>
    <row r="45" spans="1:23" x14ac:dyDescent="0.2">
      <c r="A45" s="205"/>
      <c r="B45" s="158"/>
      <c r="C45" s="158"/>
      <c r="D45" s="158"/>
      <c r="E45" s="158"/>
      <c r="F45" s="158"/>
      <c r="G45" s="158"/>
      <c r="H45" s="158"/>
      <c r="I45" s="158"/>
      <c r="J45" s="206"/>
      <c r="K45" s="182"/>
      <c r="L45" s="207"/>
      <c r="M45" s="194"/>
      <c r="N45" s="194"/>
      <c r="O45" s="194"/>
      <c r="P45" s="194"/>
      <c r="Q45" s="194"/>
      <c r="R45" s="194"/>
      <c r="S45" s="194"/>
      <c r="T45" s="158"/>
      <c r="U45" s="158"/>
      <c r="V45" s="158"/>
      <c r="W45" s="206"/>
    </row>
    <row r="46" spans="1:23" x14ac:dyDescent="0.2">
      <c r="L46" s="208"/>
      <c r="M46" s="208"/>
      <c r="N46" s="208"/>
      <c r="O46" s="208"/>
      <c r="P46" s="208"/>
      <c r="Q46" s="208"/>
      <c r="R46" s="208"/>
      <c r="S46" s="208"/>
    </row>
  </sheetData>
  <sheetProtection algorithmName="SHA-512" hashValue="TpYpMgIQiBJIXonL/ctkfHX3n1Q1qELXI6iW3+49CCdDmBwjhiR3jWlBxi8UhaeV1OgCV60HA2SF+kxYPRvDSg==" saltValue="fq5BFm+blNxzQLooGBDIQA==" spinCount="100000" sheet="1" objects="1" scenarios="1"/>
  <mergeCells count="158">
    <mergeCell ref="AA3:AA6"/>
    <mergeCell ref="AB3:AB6"/>
    <mergeCell ref="E3:E6"/>
    <mergeCell ref="G16:I16"/>
    <mergeCell ref="J16:K16"/>
    <mergeCell ref="L16:M16"/>
    <mergeCell ref="G19:I19"/>
    <mergeCell ref="J19:K19"/>
    <mergeCell ref="G7:I7"/>
    <mergeCell ref="J7:K7"/>
    <mergeCell ref="L7:M7"/>
    <mergeCell ref="G8:I8"/>
    <mergeCell ref="J9:K9"/>
    <mergeCell ref="G9:I9"/>
    <mergeCell ref="L9:M9"/>
    <mergeCell ref="G10:I10"/>
    <mergeCell ref="J10:K10"/>
    <mergeCell ref="L10:M10"/>
    <mergeCell ref="J17:K17"/>
    <mergeCell ref="L17:M17"/>
    <mergeCell ref="G18:I18"/>
    <mergeCell ref="J18:K18"/>
    <mergeCell ref="L18:M18"/>
    <mergeCell ref="G3:I6"/>
    <mergeCell ref="L3:M6"/>
    <mergeCell ref="F3:F6"/>
    <mergeCell ref="N3:S4"/>
    <mergeCell ref="R5:S6"/>
    <mergeCell ref="G15:I15"/>
    <mergeCell ref="J15:K15"/>
    <mergeCell ref="L15:M15"/>
    <mergeCell ref="N5:N6"/>
    <mergeCell ref="O5:O6"/>
    <mergeCell ref="J12:K12"/>
    <mergeCell ref="L12:M12"/>
    <mergeCell ref="L8:M8"/>
    <mergeCell ref="J8:K8"/>
    <mergeCell ref="G13:I13"/>
    <mergeCell ref="AC3:AC6"/>
    <mergeCell ref="G17:I17"/>
    <mergeCell ref="B1:AC1"/>
    <mergeCell ref="G14:I14"/>
    <mergeCell ref="J14:K14"/>
    <mergeCell ref="L14:M14"/>
    <mergeCell ref="J11:K11"/>
    <mergeCell ref="L11:M11"/>
    <mergeCell ref="J13:K13"/>
    <mergeCell ref="L13:M13"/>
    <mergeCell ref="R7:S7"/>
    <mergeCell ref="R11:S11"/>
    <mergeCell ref="R12:S12"/>
    <mergeCell ref="G12:I12"/>
    <mergeCell ref="R14:S14"/>
    <mergeCell ref="P5:Q6"/>
    <mergeCell ref="P7:Q7"/>
    <mergeCell ref="P8:Q8"/>
    <mergeCell ref="P9:Q9"/>
    <mergeCell ref="P10:Q10"/>
    <mergeCell ref="B3:B6"/>
    <mergeCell ref="C3:C6"/>
    <mergeCell ref="D3:D6"/>
    <mergeCell ref="J3:K6"/>
    <mergeCell ref="L19:M19"/>
    <mergeCell ref="G20:I20"/>
    <mergeCell ref="J20:K20"/>
    <mergeCell ref="L20:M20"/>
    <mergeCell ref="G21:I21"/>
    <mergeCell ref="J21:K21"/>
    <mergeCell ref="L21:M21"/>
    <mergeCell ref="P20:Q20"/>
    <mergeCell ref="R8:S8"/>
    <mergeCell ref="R9:S9"/>
    <mergeCell ref="R10:S10"/>
    <mergeCell ref="G11:I11"/>
    <mergeCell ref="G22:I22"/>
    <mergeCell ref="J22:K22"/>
    <mergeCell ref="L22:M22"/>
    <mergeCell ref="G23:I23"/>
    <mergeCell ref="J23:K23"/>
    <mergeCell ref="L23:M23"/>
    <mergeCell ref="G24:I24"/>
    <mergeCell ref="J24:K24"/>
    <mergeCell ref="L24:M24"/>
    <mergeCell ref="C40:D40"/>
    <mergeCell ref="M40:N40"/>
    <mergeCell ref="O40:P40"/>
    <mergeCell ref="Q40:R40"/>
    <mergeCell ref="S40:T40"/>
    <mergeCell ref="M39:N39"/>
    <mergeCell ref="O39:P39"/>
    <mergeCell ref="Q39:R39"/>
    <mergeCell ref="S39:T39"/>
    <mergeCell ref="C37:D37"/>
    <mergeCell ref="G37:H37"/>
    <mergeCell ref="G38:H38"/>
    <mergeCell ref="O38:P38"/>
    <mergeCell ref="Q38:R38"/>
    <mergeCell ref="S38:T38"/>
    <mergeCell ref="Q37:U37"/>
    <mergeCell ref="C38:D38"/>
    <mergeCell ref="R21:S21"/>
    <mergeCell ref="R22:S22"/>
    <mergeCell ref="B34:G34"/>
    <mergeCell ref="G25:I25"/>
    <mergeCell ref="J25:K25"/>
    <mergeCell ref="L25:M25"/>
    <mergeCell ref="G26:I26"/>
    <mergeCell ref="J26:K26"/>
    <mergeCell ref="L26:M26"/>
    <mergeCell ref="A31:W31"/>
    <mergeCell ref="D28:I28"/>
    <mergeCell ref="J28:K28"/>
    <mergeCell ref="L28:M28"/>
    <mergeCell ref="M34:P34"/>
    <mergeCell ref="A30:W30"/>
    <mergeCell ref="P28:Q28"/>
    <mergeCell ref="M43:S43"/>
    <mergeCell ref="M44:R44"/>
    <mergeCell ref="M42:N42"/>
    <mergeCell ref="O42:P42"/>
    <mergeCell ref="Q42:R42"/>
    <mergeCell ref="S42:T42"/>
    <mergeCell ref="M41:N41"/>
    <mergeCell ref="P21:Q21"/>
    <mergeCell ref="P22:Q22"/>
    <mergeCell ref="P23:Q23"/>
    <mergeCell ref="P24:Q24"/>
    <mergeCell ref="R28:S28"/>
    <mergeCell ref="P25:Q25"/>
    <mergeCell ref="P26:Q26"/>
    <mergeCell ref="R23:S23"/>
    <mergeCell ref="R24:S24"/>
    <mergeCell ref="R25:S25"/>
    <mergeCell ref="R26:S26"/>
    <mergeCell ref="O41:P41"/>
    <mergeCell ref="Q41:R41"/>
    <mergeCell ref="S41:T41"/>
    <mergeCell ref="Y3:Y6"/>
    <mergeCell ref="Z3:Z6"/>
    <mergeCell ref="R19:S19"/>
    <mergeCell ref="P15:Q15"/>
    <mergeCell ref="P16:Q16"/>
    <mergeCell ref="P17:Q17"/>
    <mergeCell ref="P18:Q18"/>
    <mergeCell ref="P19:Q19"/>
    <mergeCell ref="R20:S20"/>
    <mergeCell ref="X3:X6"/>
    <mergeCell ref="W3:W6"/>
    <mergeCell ref="P12:Q12"/>
    <mergeCell ref="P14:Q14"/>
    <mergeCell ref="V3:V6"/>
    <mergeCell ref="R15:S15"/>
    <mergeCell ref="R16:S16"/>
    <mergeCell ref="R17:S17"/>
    <mergeCell ref="R18:S18"/>
    <mergeCell ref="P11:Q11"/>
    <mergeCell ref="T3:T6"/>
    <mergeCell ref="U3:U6"/>
  </mergeCells>
  <printOptions horizontalCentered="1"/>
  <pageMargins left="0.39370078740157483" right="0.19685039370078741" top="0.39370078740157483" bottom="0.11811023622047245" header="0.70866141732283472" footer="0.39370078740157483"/>
  <pageSetup paperSize="9" scale="65" orientation="landscape" r:id="rId1"/>
  <headerFooter alignWithMargins="0">
    <oddFooter>&amp;R&amp;6Cursos de Aprendizagem | Regulamento  Específico 2016 - Anexo 18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="Selecionar área de formação">
          <x14:formula1>
            <xm:f>Folha1!$B$3:$B$43</xm:f>
          </x14:formula1>
          <xm:sqref>F7:F26</xm:sqref>
        </x14:dataValidation>
        <x14:dataValidation type="list" allowBlank="1" showInputMessage="1" showErrorMessage="1" prompt="Selecionar curso / saída">
          <x14:formula1>
            <xm:f>Folha1!$K$3:$K$157</xm:f>
          </x14:formula1>
          <xm:sqref>G7:I26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A4:J48"/>
  <sheetViews>
    <sheetView showGridLines="0" topLeftCell="A7" zoomScale="130" zoomScaleNormal="130" zoomScaleSheetLayoutView="100" workbookViewId="0">
      <selection activeCell="G10" sqref="G10:I10"/>
    </sheetView>
  </sheetViews>
  <sheetFormatPr defaultColWidth="7.85546875" defaultRowHeight="12" x14ac:dyDescent="0.2"/>
  <cols>
    <col min="1" max="1" width="15" style="102" customWidth="1"/>
    <col min="2" max="2" width="10.140625" style="102" customWidth="1"/>
    <col min="3" max="3" width="9.140625" style="102" customWidth="1"/>
    <col min="4" max="5" width="10" style="102" customWidth="1"/>
    <col min="6" max="6" width="3.85546875" style="102" customWidth="1"/>
    <col min="7" max="7" width="4.85546875" style="102" customWidth="1"/>
    <col min="8" max="8" width="5.7109375" style="102" customWidth="1"/>
    <col min="9" max="9" width="3.7109375" style="102" customWidth="1"/>
    <col min="10" max="10" width="9.140625" style="102" customWidth="1"/>
    <col min="11" max="11" width="5.7109375" style="102" customWidth="1"/>
    <col min="12" max="16384" width="7.85546875" style="102"/>
  </cols>
  <sheetData>
    <row r="4" spans="1:10" x14ac:dyDescent="0.2">
      <c r="A4" s="99"/>
      <c r="B4" s="100"/>
      <c r="C4" s="100"/>
      <c r="D4" s="100"/>
      <c r="E4" s="100"/>
      <c r="F4" s="100"/>
      <c r="G4" s="100"/>
      <c r="H4" s="100"/>
      <c r="I4" s="100"/>
      <c r="J4" s="101"/>
    </row>
    <row r="5" spans="1:10" x14ac:dyDescent="0.2">
      <c r="A5" s="478" t="s">
        <v>140</v>
      </c>
      <c r="B5" s="297"/>
      <c r="C5" s="297"/>
      <c r="D5" s="103"/>
      <c r="E5" s="103"/>
      <c r="F5" s="103"/>
      <c r="G5" s="103"/>
      <c r="H5" s="103"/>
      <c r="I5" s="103"/>
      <c r="J5" s="104"/>
    </row>
    <row r="6" spans="1:10" x14ac:dyDescent="0.2">
      <c r="A6" s="105"/>
      <c r="B6" s="103"/>
      <c r="C6" s="103"/>
      <c r="D6" s="103"/>
      <c r="E6" s="25"/>
      <c r="F6" s="103"/>
      <c r="G6" s="103"/>
      <c r="H6" s="269" t="s">
        <v>93</v>
      </c>
      <c r="I6" s="269"/>
      <c r="J6" s="104"/>
    </row>
    <row r="7" spans="1:10" x14ac:dyDescent="0.2">
      <c r="A7" s="497" t="s">
        <v>94</v>
      </c>
      <c r="B7" s="498"/>
      <c r="C7" s="103"/>
      <c r="D7" s="103"/>
      <c r="E7" s="103"/>
      <c r="F7" s="103"/>
      <c r="G7" s="103"/>
      <c r="H7" s="103"/>
      <c r="I7" s="103"/>
      <c r="J7" s="104"/>
    </row>
    <row r="8" spans="1:10" ht="15" customHeight="1" x14ac:dyDescent="0.2">
      <c r="A8" s="519"/>
      <c r="B8" s="520"/>
      <c r="C8" s="103"/>
      <c r="D8" s="103"/>
      <c r="E8" s="103"/>
      <c r="F8" s="103"/>
      <c r="G8" s="521" t="s">
        <v>95</v>
      </c>
      <c r="H8" s="522"/>
      <c r="I8" s="523"/>
      <c r="J8" s="104"/>
    </row>
    <row r="9" spans="1:10" ht="13.5" customHeight="1" x14ac:dyDescent="0.2">
      <c r="A9" s="106"/>
      <c r="B9" s="514" t="s">
        <v>96</v>
      </c>
      <c r="C9" s="515"/>
      <c r="D9" s="515"/>
      <c r="E9" s="515"/>
      <c r="F9" s="515"/>
      <c r="G9" s="516">
        <f>SUM(G10:I15)</f>
        <v>0</v>
      </c>
      <c r="H9" s="517"/>
      <c r="I9" s="518"/>
      <c r="J9" s="104"/>
    </row>
    <row r="10" spans="1:10" ht="13.5" customHeight="1" x14ac:dyDescent="0.2">
      <c r="A10" s="106"/>
      <c r="B10" s="513" t="s">
        <v>130</v>
      </c>
      <c r="C10" s="508"/>
      <c r="D10" s="508"/>
      <c r="E10" s="508"/>
      <c r="F10" s="509"/>
      <c r="G10" s="504"/>
      <c r="H10" s="505"/>
      <c r="I10" s="506"/>
      <c r="J10" s="104"/>
    </row>
    <row r="11" spans="1:10" ht="13.5" customHeight="1" x14ac:dyDescent="0.2">
      <c r="A11" s="105"/>
      <c r="B11" s="502" t="s">
        <v>97</v>
      </c>
      <c r="C11" s="503"/>
      <c r="D11" s="503"/>
      <c r="E11" s="503"/>
      <c r="F11" s="503"/>
      <c r="G11" s="504"/>
      <c r="H11" s="505"/>
      <c r="I11" s="506"/>
      <c r="J11" s="104"/>
    </row>
    <row r="12" spans="1:10" ht="13.5" customHeight="1" x14ac:dyDescent="0.2">
      <c r="A12" s="105"/>
      <c r="B12" s="502" t="s">
        <v>98</v>
      </c>
      <c r="C12" s="503"/>
      <c r="D12" s="503"/>
      <c r="E12" s="503"/>
      <c r="F12" s="503"/>
      <c r="G12" s="504"/>
      <c r="H12" s="505"/>
      <c r="I12" s="506"/>
      <c r="J12" s="104"/>
    </row>
    <row r="13" spans="1:10" ht="13.5" customHeight="1" x14ac:dyDescent="0.2">
      <c r="A13" s="105"/>
      <c r="B13" s="502" t="s">
        <v>99</v>
      </c>
      <c r="C13" s="503"/>
      <c r="D13" s="503"/>
      <c r="E13" s="503"/>
      <c r="F13" s="503"/>
      <c r="G13" s="504"/>
      <c r="H13" s="505"/>
      <c r="I13" s="506"/>
      <c r="J13" s="104"/>
    </row>
    <row r="14" spans="1:10" ht="13.5" customHeight="1" x14ac:dyDescent="0.2">
      <c r="A14" s="105"/>
      <c r="B14" s="507" t="s">
        <v>100</v>
      </c>
      <c r="C14" s="508"/>
      <c r="D14" s="508"/>
      <c r="E14" s="508"/>
      <c r="F14" s="509"/>
      <c r="G14" s="504"/>
      <c r="H14" s="505"/>
      <c r="I14" s="506"/>
      <c r="J14" s="104"/>
    </row>
    <row r="15" spans="1:10" ht="13.5" customHeight="1" x14ac:dyDescent="0.2">
      <c r="A15" s="105"/>
      <c r="B15" s="510" t="s">
        <v>101</v>
      </c>
      <c r="C15" s="511"/>
      <c r="D15" s="511"/>
      <c r="E15" s="511"/>
      <c r="F15" s="511"/>
      <c r="G15" s="512"/>
      <c r="H15" s="512"/>
      <c r="I15" s="512"/>
      <c r="J15" s="104"/>
    </row>
    <row r="16" spans="1:10" ht="13.5" customHeight="1" x14ac:dyDescent="0.2">
      <c r="A16" s="105"/>
      <c r="B16" s="489" t="s">
        <v>328</v>
      </c>
      <c r="C16" s="490"/>
      <c r="D16" s="490"/>
      <c r="E16" s="490"/>
      <c r="F16" s="490"/>
      <c r="G16" s="491">
        <f>'P. financiamento fl.3'!AC28</f>
        <v>0</v>
      </c>
      <c r="H16" s="491"/>
      <c r="I16" s="491"/>
      <c r="J16" s="104"/>
    </row>
    <row r="17" spans="1:10" ht="17.25" customHeight="1" x14ac:dyDescent="0.2">
      <c r="A17" s="105"/>
      <c r="B17" s="492" t="s">
        <v>102</v>
      </c>
      <c r="C17" s="493"/>
      <c r="D17" s="493"/>
      <c r="E17" s="493"/>
      <c r="F17" s="493"/>
      <c r="G17" s="494">
        <f>G9+G16</f>
        <v>0</v>
      </c>
      <c r="H17" s="495"/>
      <c r="I17" s="496"/>
      <c r="J17" s="104"/>
    </row>
    <row r="18" spans="1:10" x14ac:dyDescent="0.2">
      <c r="A18" s="105"/>
      <c r="B18" s="103"/>
      <c r="C18" s="103"/>
      <c r="D18" s="103"/>
      <c r="E18" s="103"/>
      <c r="F18" s="103"/>
      <c r="G18" s="103"/>
      <c r="H18" s="103"/>
      <c r="I18" s="103"/>
      <c r="J18" s="104"/>
    </row>
    <row r="19" spans="1:10" x14ac:dyDescent="0.2">
      <c r="A19" s="105"/>
      <c r="B19" s="103"/>
      <c r="C19" s="103"/>
      <c r="D19" s="103"/>
      <c r="E19" s="103"/>
      <c r="F19" s="103"/>
      <c r="G19" s="103"/>
      <c r="H19" s="103"/>
      <c r="I19" s="103"/>
      <c r="J19" s="104"/>
    </row>
    <row r="20" spans="1:10" x14ac:dyDescent="0.2">
      <c r="A20" s="497" t="s">
        <v>103</v>
      </c>
      <c r="B20" s="498"/>
      <c r="C20" s="103"/>
      <c r="D20" s="103"/>
      <c r="E20" s="103"/>
      <c r="F20" s="103"/>
      <c r="G20" s="499"/>
      <c r="H20" s="500"/>
      <c r="I20" s="501"/>
      <c r="J20" s="104"/>
    </row>
    <row r="21" spans="1:10" x14ac:dyDescent="0.2">
      <c r="A21" s="105"/>
      <c r="B21" s="103"/>
      <c r="C21" s="103"/>
      <c r="D21" s="103"/>
      <c r="E21" s="103"/>
      <c r="F21" s="103"/>
      <c r="G21" s="103"/>
      <c r="H21" s="103"/>
      <c r="I21" s="103"/>
      <c r="J21" s="104"/>
    </row>
    <row r="22" spans="1:10" x14ac:dyDescent="0.2">
      <c r="A22" s="107"/>
      <c r="B22" s="108"/>
      <c r="C22" s="108"/>
      <c r="D22" s="108"/>
      <c r="E22" s="108"/>
      <c r="F22" s="108"/>
      <c r="G22" s="108"/>
      <c r="H22" s="108"/>
      <c r="I22" s="108"/>
      <c r="J22" s="109"/>
    </row>
    <row r="23" spans="1:10" x14ac:dyDescent="0.2">
      <c r="A23" s="110"/>
      <c r="B23" s="110"/>
      <c r="C23" s="110"/>
      <c r="D23" s="110"/>
      <c r="E23" s="110"/>
      <c r="F23" s="110"/>
      <c r="G23" s="110"/>
      <c r="H23" s="110"/>
      <c r="I23" s="110"/>
      <c r="J23" s="110"/>
    </row>
    <row r="24" spans="1:10" x14ac:dyDescent="0.2">
      <c r="A24" s="110"/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ht="9" customHeight="1" x14ac:dyDescent="0.2">
      <c r="A25" s="111"/>
      <c r="B25" s="112"/>
      <c r="C25" s="112"/>
      <c r="D25" s="112"/>
      <c r="E25" s="112"/>
      <c r="F25" s="112"/>
      <c r="G25" s="112"/>
      <c r="H25" s="112"/>
      <c r="I25" s="112"/>
      <c r="J25" s="113"/>
    </row>
    <row r="26" spans="1:10" x14ac:dyDescent="0.2">
      <c r="A26" s="478" t="s">
        <v>141</v>
      </c>
      <c r="B26" s="297"/>
      <c r="C26" s="297"/>
      <c r="D26" s="297"/>
      <c r="E26" s="297"/>
      <c r="F26" s="297"/>
      <c r="G26" s="297"/>
      <c r="H26" s="297"/>
      <c r="I26" s="297"/>
      <c r="J26" s="479"/>
    </row>
    <row r="27" spans="1:10" ht="3.75" customHeight="1" x14ac:dyDescent="0.2">
      <c r="A27" s="114"/>
      <c r="B27" s="115"/>
      <c r="C27" s="115"/>
      <c r="D27" s="115"/>
      <c r="E27" s="116"/>
      <c r="F27" s="116"/>
      <c r="G27" s="116"/>
      <c r="H27" s="116"/>
      <c r="I27" s="115"/>
      <c r="J27" s="117"/>
    </row>
    <row r="28" spans="1:10" ht="16.5" customHeight="1" x14ac:dyDescent="0.2">
      <c r="A28" s="136" t="s">
        <v>142</v>
      </c>
      <c r="B28" s="480" t="s">
        <v>104</v>
      </c>
      <c r="C28" s="481"/>
      <c r="D28" s="481"/>
      <c r="E28" s="482"/>
      <c r="F28" s="483" t="s">
        <v>105</v>
      </c>
      <c r="G28" s="484"/>
      <c r="H28" s="485"/>
      <c r="I28" s="483" t="s">
        <v>106</v>
      </c>
      <c r="J28" s="486"/>
    </row>
    <row r="29" spans="1:10" ht="12.75" x14ac:dyDescent="0.2">
      <c r="A29" s="159">
        <v>1</v>
      </c>
      <c r="B29" s="476"/>
      <c r="C29" s="469"/>
      <c r="D29" s="469"/>
      <c r="E29" s="469"/>
      <c r="F29" s="487"/>
      <c r="G29" s="475"/>
      <c r="H29" s="475"/>
      <c r="I29" s="488"/>
      <c r="J29" s="488"/>
    </row>
    <row r="30" spans="1:10" ht="12.75" x14ac:dyDescent="0.2">
      <c r="A30" s="162">
        <v>2</v>
      </c>
      <c r="B30" s="476"/>
      <c r="C30" s="469"/>
      <c r="D30" s="469"/>
      <c r="E30" s="469"/>
      <c r="F30" s="477"/>
      <c r="G30" s="475"/>
      <c r="H30" s="475"/>
      <c r="I30" s="488"/>
      <c r="J30" s="488"/>
    </row>
    <row r="31" spans="1:10" ht="12.75" x14ac:dyDescent="0.2">
      <c r="A31" s="162">
        <v>3</v>
      </c>
      <c r="B31" s="468"/>
      <c r="C31" s="469"/>
      <c r="D31" s="469"/>
      <c r="E31" s="469"/>
      <c r="F31" s="474"/>
      <c r="G31" s="475"/>
      <c r="H31" s="475"/>
      <c r="I31" s="524"/>
      <c r="J31" s="524"/>
    </row>
    <row r="32" spans="1:10" ht="12.75" x14ac:dyDescent="0.2">
      <c r="A32" s="162">
        <v>4</v>
      </c>
      <c r="B32" s="468"/>
      <c r="C32" s="469"/>
      <c r="D32" s="469"/>
      <c r="E32" s="469"/>
      <c r="F32" s="474"/>
      <c r="G32" s="475"/>
      <c r="H32" s="475"/>
      <c r="I32" s="524"/>
      <c r="J32" s="524"/>
    </row>
    <row r="33" spans="1:10" ht="12.75" x14ac:dyDescent="0.2">
      <c r="A33" s="164">
        <v>5</v>
      </c>
      <c r="B33" s="468"/>
      <c r="C33" s="469"/>
      <c r="D33" s="469"/>
      <c r="E33" s="469"/>
      <c r="F33" s="474"/>
      <c r="G33" s="475"/>
      <c r="H33" s="475"/>
      <c r="I33" s="524"/>
      <c r="J33" s="524"/>
    </row>
    <row r="34" spans="1:10" ht="12.75" x14ac:dyDescent="0.2">
      <c r="A34" s="164">
        <v>6</v>
      </c>
      <c r="B34" s="468"/>
      <c r="C34" s="469"/>
      <c r="D34" s="469"/>
      <c r="E34" s="469"/>
      <c r="F34" s="470"/>
      <c r="G34" s="471"/>
      <c r="H34" s="471"/>
      <c r="I34" s="468"/>
      <c r="J34" s="468"/>
    </row>
    <row r="35" spans="1:10" ht="12.75" x14ac:dyDescent="0.2">
      <c r="A35" s="164">
        <v>7</v>
      </c>
      <c r="B35" s="468"/>
      <c r="C35" s="469"/>
      <c r="D35" s="469"/>
      <c r="E35" s="469"/>
      <c r="F35" s="470"/>
      <c r="G35" s="471"/>
      <c r="H35" s="471"/>
      <c r="I35" s="468"/>
      <c r="J35" s="468"/>
    </row>
    <row r="36" spans="1:10" ht="12.75" x14ac:dyDescent="0.2">
      <c r="A36" s="164">
        <v>8</v>
      </c>
      <c r="B36" s="468"/>
      <c r="C36" s="469"/>
      <c r="D36" s="469"/>
      <c r="E36" s="469"/>
      <c r="F36" s="470"/>
      <c r="G36" s="471"/>
      <c r="H36" s="471"/>
      <c r="I36" s="468"/>
      <c r="J36" s="468"/>
    </row>
    <row r="37" spans="1:10" ht="12.75" x14ac:dyDescent="0.2">
      <c r="A37" s="164">
        <v>9</v>
      </c>
      <c r="B37" s="472"/>
      <c r="C37" s="469"/>
      <c r="D37" s="469"/>
      <c r="E37" s="469"/>
      <c r="F37" s="473"/>
      <c r="G37" s="471"/>
      <c r="H37" s="471"/>
      <c r="I37" s="472"/>
      <c r="J37" s="472"/>
    </row>
    <row r="38" spans="1:10" ht="12.75" x14ac:dyDescent="0.2">
      <c r="A38" s="164">
        <v>10</v>
      </c>
      <c r="B38" s="472"/>
      <c r="C38" s="469"/>
      <c r="D38" s="469"/>
      <c r="E38" s="469"/>
      <c r="F38" s="473"/>
      <c r="G38" s="471"/>
      <c r="H38" s="471"/>
      <c r="I38" s="472"/>
      <c r="J38" s="472"/>
    </row>
    <row r="39" spans="1:10" ht="12.75" x14ac:dyDescent="0.2">
      <c r="A39" s="164">
        <v>11</v>
      </c>
      <c r="B39" s="472"/>
      <c r="C39" s="469"/>
      <c r="D39" s="469"/>
      <c r="E39" s="469"/>
      <c r="F39" s="473"/>
      <c r="G39" s="471"/>
      <c r="H39" s="471"/>
      <c r="I39" s="472"/>
      <c r="J39" s="472"/>
    </row>
    <row r="40" spans="1:10" ht="12.75" x14ac:dyDescent="0.2">
      <c r="A40" s="164">
        <v>12</v>
      </c>
      <c r="B40" s="472"/>
      <c r="C40" s="469"/>
      <c r="D40" s="469"/>
      <c r="E40" s="469"/>
      <c r="F40" s="473"/>
      <c r="G40" s="471"/>
      <c r="H40" s="471"/>
      <c r="I40" s="472"/>
      <c r="J40" s="472"/>
    </row>
    <row r="41" spans="1:10" ht="12.75" x14ac:dyDescent="0.2">
      <c r="A41" s="164">
        <v>13</v>
      </c>
      <c r="B41" s="472"/>
      <c r="C41" s="469"/>
      <c r="D41" s="469"/>
      <c r="E41" s="469"/>
      <c r="F41" s="473"/>
      <c r="G41" s="471"/>
      <c r="H41" s="471"/>
      <c r="I41" s="472"/>
      <c r="J41" s="472"/>
    </row>
    <row r="42" spans="1:10" ht="12.75" x14ac:dyDescent="0.2">
      <c r="A42" s="164">
        <v>14</v>
      </c>
      <c r="B42" s="472"/>
      <c r="C42" s="469"/>
      <c r="D42" s="469"/>
      <c r="E42" s="469"/>
      <c r="F42" s="473"/>
      <c r="G42" s="471"/>
      <c r="H42" s="471"/>
      <c r="I42" s="472"/>
      <c r="J42" s="472"/>
    </row>
    <row r="43" spans="1:10" ht="12.75" x14ac:dyDescent="0.2">
      <c r="A43" s="164">
        <v>15</v>
      </c>
      <c r="B43" s="472"/>
      <c r="C43" s="469"/>
      <c r="D43" s="469"/>
      <c r="E43" s="469"/>
      <c r="F43" s="473"/>
      <c r="G43" s="471"/>
      <c r="H43" s="471"/>
      <c r="I43" s="472"/>
      <c r="J43" s="472"/>
    </row>
    <row r="44" spans="1:10" ht="12.75" x14ac:dyDescent="0.2">
      <c r="A44" s="164">
        <v>16</v>
      </c>
      <c r="B44" s="472"/>
      <c r="C44" s="469"/>
      <c r="D44" s="469"/>
      <c r="E44" s="469"/>
      <c r="F44" s="473"/>
      <c r="G44" s="471"/>
      <c r="H44" s="471"/>
      <c r="I44" s="472"/>
      <c r="J44" s="472"/>
    </row>
    <row r="45" spans="1:10" ht="12.75" x14ac:dyDescent="0.2">
      <c r="A45" s="164">
        <v>17</v>
      </c>
      <c r="B45" s="472"/>
      <c r="C45" s="469"/>
      <c r="D45" s="469"/>
      <c r="E45" s="469"/>
      <c r="F45" s="473"/>
      <c r="G45" s="471"/>
      <c r="H45" s="471"/>
      <c r="I45" s="472"/>
      <c r="J45" s="472"/>
    </row>
    <row r="46" spans="1:10" ht="12.75" x14ac:dyDescent="0.2">
      <c r="A46" s="164">
        <v>18</v>
      </c>
      <c r="B46" s="472"/>
      <c r="C46" s="469"/>
      <c r="D46" s="469"/>
      <c r="E46" s="469"/>
      <c r="F46" s="473"/>
      <c r="G46" s="471"/>
      <c r="H46" s="471"/>
      <c r="I46" s="472"/>
      <c r="J46" s="472"/>
    </row>
    <row r="47" spans="1:10" ht="12.75" x14ac:dyDescent="0.2">
      <c r="A47" s="164">
        <v>19</v>
      </c>
      <c r="B47" s="472"/>
      <c r="C47" s="469"/>
      <c r="D47" s="469"/>
      <c r="E47" s="469"/>
      <c r="F47" s="473"/>
      <c r="G47" s="471"/>
      <c r="H47" s="471"/>
      <c r="I47" s="472"/>
      <c r="J47" s="472"/>
    </row>
    <row r="48" spans="1:10" ht="12.75" x14ac:dyDescent="0.2">
      <c r="A48" s="164">
        <v>20</v>
      </c>
      <c r="B48" s="472"/>
      <c r="C48" s="469"/>
      <c r="D48" s="469"/>
      <c r="E48" s="469"/>
      <c r="F48" s="473"/>
      <c r="G48" s="471"/>
      <c r="H48" s="471"/>
      <c r="I48" s="472"/>
      <c r="J48" s="472"/>
    </row>
  </sheetData>
  <sheetProtection algorithmName="SHA-512" hashValue="1bWquNG+PkotXACqvBAEzD55LV6bve6cxFOdKfWcpsDwarfCa+etoU4rdD4esXG2hqvVqNO32bj4VBEmLqybgQ==" saltValue="z/3BVjmHLc7mjeWFihyXxw==" spinCount="100000" sheet="1" objects="1" scenarios="1"/>
  <mergeCells count="89">
    <mergeCell ref="I48:J48"/>
    <mergeCell ref="I43:J43"/>
    <mergeCell ref="I44:J44"/>
    <mergeCell ref="I45:J45"/>
    <mergeCell ref="I46:J46"/>
    <mergeCell ref="I47:J47"/>
    <mergeCell ref="I38:J38"/>
    <mergeCell ref="I39:J39"/>
    <mergeCell ref="I40:J40"/>
    <mergeCell ref="I41:J41"/>
    <mergeCell ref="I42:J42"/>
    <mergeCell ref="B48:E48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42:E42"/>
    <mergeCell ref="I32:J32"/>
    <mergeCell ref="I31:J31"/>
    <mergeCell ref="I30:J30"/>
    <mergeCell ref="I37:J37"/>
    <mergeCell ref="I36:J36"/>
    <mergeCell ref="I35:J35"/>
    <mergeCell ref="I34:J34"/>
    <mergeCell ref="I33:J33"/>
    <mergeCell ref="B9:F9"/>
    <mergeCell ref="G9:I9"/>
    <mergeCell ref="A5:C5"/>
    <mergeCell ref="H6:I6"/>
    <mergeCell ref="A7:B7"/>
    <mergeCell ref="A8:B8"/>
    <mergeCell ref="G8:I8"/>
    <mergeCell ref="B10:F10"/>
    <mergeCell ref="B11:F11"/>
    <mergeCell ref="G11:I11"/>
    <mergeCell ref="B12:F12"/>
    <mergeCell ref="G12:I12"/>
    <mergeCell ref="G10:I10"/>
    <mergeCell ref="B13:F13"/>
    <mergeCell ref="G13:I13"/>
    <mergeCell ref="B14:F14"/>
    <mergeCell ref="B15:F15"/>
    <mergeCell ref="G15:I15"/>
    <mergeCell ref="G14:I14"/>
    <mergeCell ref="B16:F16"/>
    <mergeCell ref="G16:I16"/>
    <mergeCell ref="B17:F17"/>
    <mergeCell ref="G17:I17"/>
    <mergeCell ref="A20:B20"/>
    <mergeCell ref="G20:I20"/>
    <mergeCell ref="A26:J26"/>
    <mergeCell ref="B28:E28"/>
    <mergeCell ref="F28:H28"/>
    <mergeCell ref="I28:J28"/>
    <mergeCell ref="B29:E29"/>
    <mergeCell ref="F29:H29"/>
    <mergeCell ref="I29:J29"/>
    <mergeCell ref="B30:E30"/>
    <mergeCell ref="F30:H30"/>
    <mergeCell ref="B31:E31"/>
    <mergeCell ref="F31:H31"/>
    <mergeCell ref="B32:E32"/>
    <mergeCell ref="F32:H32"/>
    <mergeCell ref="B36:E36"/>
    <mergeCell ref="F36:H36"/>
    <mergeCell ref="B37:E37"/>
    <mergeCell ref="F37:H37"/>
    <mergeCell ref="B33:E33"/>
    <mergeCell ref="F33:H33"/>
    <mergeCell ref="B34:E34"/>
    <mergeCell ref="F34:H34"/>
    <mergeCell ref="B35:E35"/>
    <mergeCell ref="F35:H35"/>
  </mergeCells>
  <printOptions horizontalCentered="1"/>
  <pageMargins left="0.74803149606299213" right="0.62992125984251968" top="0.39370078740157483" bottom="0.31496062992125984" header="0.70866141732283472" footer="0.51181102362204722"/>
  <pageSetup paperSize="9" orientation="portrait" r:id="rId1"/>
  <headerFooter alignWithMargins="0">
    <oddFooter>&amp;R&amp;6Cursos de Aprendizagem | Regulamento  Específico 2016 - Anexo 18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/>
  <dimension ref="A1:H54"/>
  <sheetViews>
    <sheetView showGridLines="0" zoomScale="130" zoomScaleNormal="130" zoomScaleSheetLayoutView="100" workbookViewId="0">
      <selection activeCell="I12" sqref="I12"/>
    </sheetView>
  </sheetViews>
  <sheetFormatPr defaultColWidth="7.85546875" defaultRowHeight="12" x14ac:dyDescent="0.2"/>
  <cols>
    <col min="1" max="1" width="2.7109375" style="102" customWidth="1"/>
    <col min="2" max="2" width="4.42578125" style="102" customWidth="1"/>
    <col min="3" max="3" width="15.85546875" style="102" customWidth="1"/>
    <col min="4" max="4" width="18.42578125" style="102" customWidth="1"/>
    <col min="5" max="5" width="14.140625" style="102" customWidth="1"/>
    <col min="6" max="6" width="3.85546875" style="102" customWidth="1"/>
    <col min="7" max="7" width="11.28515625" style="102" customWidth="1"/>
    <col min="8" max="8" width="15.140625" style="102" customWidth="1"/>
    <col min="9" max="16384" width="7.85546875" style="102"/>
  </cols>
  <sheetData>
    <row r="1" spans="1:8" x14ac:dyDescent="0.2">
      <c r="A1" s="543" t="s">
        <v>29</v>
      </c>
      <c r="B1" s="543"/>
      <c r="C1" s="543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ht="15" customHeight="1" x14ac:dyDescent="0.2">
      <c r="A3" s="118" t="s">
        <v>316</v>
      </c>
      <c r="B3" s="544" t="s">
        <v>107</v>
      </c>
      <c r="C3" s="544"/>
      <c r="D3" s="119"/>
      <c r="E3" s="119"/>
      <c r="F3" s="119"/>
      <c r="G3" s="119"/>
      <c r="H3" s="120"/>
    </row>
    <row r="4" spans="1:8" ht="15" customHeight="1" x14ac:dyDescent="0.2">
      <c r="A4" s="121"/>
      <c r="B4" s="122"/>
      <c r="C4" s="122"/>
      <c r="D4" s="123"/>
      <c r="E4" s="123"/>
      <c r="F4" s="123"/>
      <c r="G4" s="122"/>
      <c r="H4" s="124"/>
    </row>
    <row r="5" spans="1:8" ht="13.5" customHeight="1" x14ac:dyDescent="0.2">
      <c r="A5" s="121"/>
      <c r="B5" s="545" t="s">
        <v>108</v>
      </c>
      <c r="C5" s="546"/>
      <c r="D5" s="546"/>
      <c r="E5" s="549" t="s">
        <v>95</v>
      </c>
      <c r="F5" s="550"/>
      <c r="G5" s="122"/>
      <c r="H5" s="124"/>
    </row>
    <row r="6" spans="1:8" ht="13.5" customHeight="1" x14ac:dyDescent="0.2">
      <c r="A6" s="121"/>
      <c r="B6" s="547"/>
      <c r="C6" s="548"/>
      <c r="D6" s="548"/>
      <c r="E6" s="125" t="s">
        <v>109</v>
      </c>
      <c r="F6" s="126" t="s">
        <v>90</v>
      </c>
      <c r="G6" s="122"/>
      <c r="H6" s="124"/>
    </row>
    <row r="7" spans="1:8" ht="18" customHeight="1" x14ac:dyDescent="0.2">
      <c r="A7" s="121"/>
      <c r="B7" s="551" t="s">
        <v>110</v>
      </c>
      <c r="C7" s="552"/>
      <c r="D7" s="552"/>
      <c r="E7" s="216"/>
      <c r="F7" s="217"/>
      <c r="G7" s="122"/>
      <c r="H7" s="124"/>
    </row>
    <row r="8" spans="1:8" ht="18" customHeight="1" x14ac:dyDescent="0.2">
      <c r="A8" s="121"/>
      <c r="B8" s="540" t="s">
        <v>111</v>
      </c>
      <c r="C8" s="541"/>
      <c r="D8" s="542"/>
      <c r="E8" s="216"/>
      <c r="F8" s="217"/>
      <c r="G8" s="122"/>
      <c r="H8" s="124"/>
    </row>
    <row r="9" spans="1:8" ht="18" customHeight="1" x14ac:dyDescent="0.2">
      <c r="A9" s="121"/>
      <c r="B9" s="127"/>
      <c r="C9" s="128" t="s">
        <v>112</v>
      </c>
      <c r="D9" s="129"/>
      <c r="E9" s="216"/>
      <c r="F9" s="217"/>
      <c r="G9" s="122"/>
      <c r="H9" s="124"/>
    </row>
    <row r="10" spans="1:8" ht="18" customHeight="1" x14ac:dyDescent="0.2">
      <c r="A10" s="121"/>
      <c r="B10" s="127"/>
      <c r="C10" s="128" t="s">
        <v>113</v>
      </c>
      <c r="D10" s="129"/>
      <c r="E10" s="216"/>
      <c r="F10" s="217"/>
      <c r="G10" s="122"/>
      <c r="H10" s="124"/>
    </row>
    <row r="11" spans="1:8" ht="18" customHeight="1" x14ac:dyDescent="0.2">
      <c r="A11" s="121"/>
      <c r="B11" s="540" t="s">
        <v>114</v>
      </c>
      <c r="C11" s="541"/>
      <c r="D11" s="542"/>
      <c r="E11" s="216"/>
      <c r="F11" s="217"/>
      <c r="G11" s="122"/>
      <c r="H11" s="124"/>
    </row>
    <row r="12" spans="1:8" ht="18" customHeight="1" x14ac:dyDescent="0.2">
      <c r="A12" s="121"/>
      <c r="B12" s="540" t="s">
        <v>115</v>
      </c>
      <c r="C12" s="541"/>
      <c r="D12" s="542"/>
      <c r="E12" s="216"/>
      <c r="F12" s="217"/>
      <c r="G12" s="122"/>
      <c r="H12" s="124"/>
    </row>
    <row r="13" spans="1:8" ht="18" customHeight="1" x14ac:dyDescent="0.2">
      <c r="A13" s="121"/>
      <c r="B13" s="540" t="s">
        <v>116</v>
      </c>
      <c r="C13" s="541"/>
      <c r="D13" s="542"/>
      <c r="E13" s="216"/>
      <c r="F13" s="217"/>
      <c r="G13" s="122"/>
      <c r="H13" s="124"/>
    </row>
    <row r="14" spans="1:8" ht="18" customHeight="1" x14ac:dyDescent="0.2">
      <c r="A14" s="121"/>
      <c r="B14" s="540" t="s">
        <v>117</v>
      </c>
      <c r="C14" s="541"/>
      <c r="D14" s="542"/>
      <c r="E14" s="216"/>
      <c r="F14" s="217"/>
      <c r="G14" s="122"/>
      <c r="H14" s="124"/>
    </row>
    <row r="15" spans="1:8" ht="18" customHeight="1" x14ac:dyDescent="0.2">
      <c r="A15" s="121"/>
      <c r="B15" s="540" t="s">
        <v>118</v>
      </c>
      <c r="C15" s="541"/>
      <c r="D15" s="542"/>
      <c r="E15" s="216"/>
      <c r="F15" s="217"/>
      <c r="G15" s="122"/>
      <c r="H15" s="124"/>
    </row>
    <row r="16" spans="1:8" ht="15" customHeight="1" x14ac:dyDescent="0.2">
      <c r="A16" s="130"/>
      <c r="B16" s="131"/>
      <c r="C16" s="131"/>
      <c r="D16" s="131"/>
      <c r="E16" s="132"/>
      <c r="F16" s="123"/>
      <c r="G16" s="123"/>
      <c r="H16" s="133"/>
    </row>
    <row r="17" spans="1:8" x14ac:dyDescent="0.2">
      <c r="A17" s="110"/>
      <c r="B17" s="110"/>
      <c r="C17" s="110"/>
      <c r="D17" s="110"/>
      <c r="E17" s="134"/>
      <c r="F17" s="110"/>
      <c r="G17" s="110"/>
      <c r="H17" s="110"/>
    </row>
    <row r="18" spans="1:8" x14ac:dyDescent="0.2">
      <c r="A18" s="99"/>
      <c r="B18" s="100"/>
      <c r="C18" s="100"/>
      <c r="D18" s="100"/>
      <c r="E18" s="100"/>
      <c r="F18" s="100"/>
      <c r="G18" s="100"/>
      <c r="H18" s="101"/>
    </row>
    <row r="19" spans="1:8" x14ac:dyDescent="0.2">
      <c r="A19" s="135" t="s">
        <v>119</v>
      </c>
      <c r="B19" s="498" t="s">
        <v>120</v>
      </c>
      <c r="C19" s="498"/>
      <c r="D19" s="103"/>
      <c r="E19" s="103"/>
      <c r="F19" s="103"/>
      <c r="G19" s="103"/>
      <c r="H19" s="104"/>
    </row>
    <row r="20" spans="1:8" x14ac:dyDescent="0.2">
      <c r="A20" s="105"/>
      <c r="B20" s="103"/>
      <c r="C20" s="103"/>
      <c r="D20" s="103"/>
      <c r="E20" s="103"/>
      <c r="F20" s="103"/>
      <c r="G20" s="103"/>
      <c r="H20" s="104"/>
    </row>
    <row r="21" spans="1:8" s="140" customFormat="1" ht="12.75" x14ac:dyDescent="0.2">
      <c r="A21" s="138"/>
      <c r="B21" s="525" t="s">
        <v>121</v>
      </c>
      <c r="C21" s="525"/>
      <c r="D21" s="525"/>
      <c r="E21" s="69"/>
      <c r="F21" s="69"/>
      <c r="G21" s="69"/>
      <c r="H21" s="139"/>
    </row>
    <row r="22" spans="1:8" s="140" customFormat="1" ht="12.75" x14ac:dyDescent="0.2">
      <c r="A22" s="138"/>
      <c r="B22" s="69"/>
      <c r="C22" s="69"/>
      <c r="D22" s="69"/>
      <c r="E22" s="69"/>
      <c r="F22" s="69"/>
      <c r="G22" s="69"/>
      <c r="H22" s="139"/>
    </row>
    <row r="23" spans="1:8" s="140" customFormat="1" ht="12.75" x14ac:dyDescent="0.2">
      <c r="A23" s="138"/>
      <c r="B23" s="69"/>
      <c r="C23" s="69"/>
      <c r="D23" s="69"/>
      <c r="E23" s="69"/>
      <c r="F23" s="69"/>
      <c r="G23" s="69"/>
      <c r="H23" s="139"/>
    </row>
    <row r="24" spans="1:8" s="140" customFormat="1" ht="25.5" customHeight="1" x14ac:dyDescent="0.2">
      <c r="A24" s="138"/>
      <c r="B24" s="536" t="s">
        <v>122</v>
      </c>
      <c r="C24" s="536"/>
      <c r="D24" s="536"/>
      <c r="E24" s="536"/>
      <c r="F24" s="536"/>
      <c r="G24" s="536"/>
      <c r="H24" s="537"/>
    </row>
    <row r="25" spans="1:8" s="140" customFormat="1" ht="12.75" x14ac:dyDescent="0.2">
      <c r="A25" s="138"/>
      <c r="B25" s="69"/>
      <c r="C25" s="69"/>
      <c r="D25" s="69"/>
      <c r="E25" s="69"/>
      <c r="F25" s="69"/>
      <c r="G25" s="69"/>
      <c r="H25" s="139"/>
    </row>
    <row r="26" spans="1:8" s="140" customFormat="1" ht="12.75" x14ac:dyDescent="0.2">
      <c r="A26" s="138"/>
      <c r="B26" s="143" t="s">
        <v>123</v>
      </c>
      <c r="C26" s="143"/>
      <c r="D26" s="143"/>
      <c r="E26" s="143"/>
      <c r="F26" s="143"/>
      <c r="G26" s="143"/>
      <c r="H26" s="144"/>
    </row>
    <row r="27" spans="1:8" s="140" customFormat="1" ht="12.75" x14ac:dyDescent="0.2">
      <c r="A27" s="138"/>
      <c r="B27" s="69"/>
      <c r="C27" s="69"/>
      <c r="D27" s="69"/>
      <c r="E27" s="69"/>
      <c r="F27" s="69"/>
      <c r="G27" s="69"/>
      <c r="H27" s="139"/>
    </row>
    <row r="28" spans="1:8" s="140" customFormat="1" ht="12.75" x14ac:dyDescent="0.2">
      <c r="A28" s="138"/>
      <c r="B28" s="525" t="s">
        <v>124</v>
      </c>
      <c r="C28" s="525"/>
      <c r="D28" s="525"/>
      <c r="E28" s="525"/>
      <c r="F28" s="525"/>
      <c r="G28" s="525"/>
      <c r="H28" s="526"/>
    </row>
    <row r="29" spans="1:8" s="140" customFormat="1" ht="12.75" x14ac:dyDescent="0.2">
      <c r="A29" s="138"/>
      <c r="B29" s="69"/>
      <c r="C29" s="69"/>
      <c r="D29" s="69"/>
      <c r="E29" s="69"/>
      <c r="F29" s="69"/>
      <c r="G29" s="69"/>
      <c r="H29" s="139"/>
    </row>
    <row r="30" spans="1:8" s="140" customFormat="1" ht="12.75" x14ac:dyDescent="0.2">
      <c r="A30" s="138"/>
      <c r="B30" s="527" t="s">
        <v>125</v>
      </c>
      <c r="C30" s="527"/>
      <c r="D30" s="527"/>
      <c r="E30" s="527"/>
      <c r="F30" s="527"/>
      <c r="G30" s="527"/>
      <c r="H30" s="528"/>
    </row>
    <row r="31" spans="1:8" s="140" customFormat="1" ht="12.75" x14ac:dyDescent="0.2">
      <c r="A31" s="138"/>
      <c r="B31" s="69"/>
      <c r="C31" s="69"/>
      <c r="D31" s="69"/>
      <c r="E31" s="69"/>
      <c r="F31" s="69"/>
      <c r="G31" s="69"/>
      <c r="H31" s="139"/>
    </row>
    <row r="32" spans="1:8" s="140" customFormat="1" ht="27.75" customHeight="1" x14ac:dyDescent="0.2">
      <c r="A32" s="138"/>
      <c r="B32" s="536" t="s">
        <v>143</v>
      </c>
      <c r="C32" s="536"/>
      <c r="D32" s="536"/>
      <c r="E32" s="536"/>
      <c r="F32" s="536"/>
      <c r="G32" s="536"/>
      <c r="H32" s="537"/>
    </row>
    <row r="33" spans="1:8" s="140" customFormat="1" ht="12.75" x14ac:dyDescent="0.2">
      <c r="A33" s="138"/>
      <c r="B33" s="69"/>
      <c r="C33" s="69"/>
      <c r="D33" s="69"/>
      <c r="E33" s="69"/>
      <c r="F33" s="69"/>
      <c r="G33" s="69"/>
      <c r="H33" s="139"/>
    </row>
    <row r="34" spans="1:8" s="140" customFormat="1" ht="27.75" customHeight="1" x14ac:dyDescent="0.2">
      <c r="A34" s="138"/>
      <c r="B34" s="538" t="s">
        <v>145</v>
      </c>
      <c r="C34" s="538"/>
      <c r="D34" s="538"/>
      <c r="E34" s="538"/>
      <c r="F34" s="538"/>
      <c r="G34" s="538"/>
      <c r="H34" s="539"/>
    </row>
    <row r="35" spans="1:8" s="140" customFormat="1" ht="12.75" customHeight="1" x14ac:dyDescent="0.2">
      <c r="A35" s="138"/>
      <c r="B35" s="145"/>
      <c r="C35" s="145" t="s">
        <v>144</v>
      </c>
      <c r="D35" s="145"/>
      <c r="E35" s="145"/>
      <c r="F35" s="145"/>
      <c r="G35" s="145"/>
      <c r="H35" s="146"/>
    </row>
    <row r="36" spans="1:8" s="140" customFormat="1" ht="12.75" x14ac:dyDescent="0.2">
      <c r="A36" s="138"/>
      <c r="B36" s="69"/>
      <c r="C36" s="69"/>
      <c r="D36" s="69"/>
      <c r="E36" s="69"/>
      <c r="F36" s="69"/>
      <c r="G36" s="69"/>
      <c r="H36" s="139"/>
    </row>
    <row r="37" spans="1:8" s="140" customFormat="1" ht="12.75" x14ac:dyDescent="0.2">
      <c r="A37" s="138"/>
      <c r="B37" s="69"/>
      <c r="C37" s="69"/>
      <c r="D37" s="69"/>
      <c r="E37" s="69"/>
      <c r="F37" s="69"/>
      <c r="G37" s="69"/>
      <c r="H37" s="139"/>
    </row>
    <row r="38" spans="1:8" s="140" customFormat="1" ht="12.75" x14ac:dyDescent="0.2">
      <c r="A38" s="138"/>
      <c r="B38" s="69"/>
      <c r="C38" s="69"/>
      <c r="D38" s="69"/>
      <c r="E38" s="69"/>
      <c r="F38" s="69"/>
      <c r="G38" s="69"/>
      <c r="H38" s="139"/>
    </row>
    <row r="39" spans="1:8" s="140" customFormat="1" ht="12.75" x14ac:dyDescent="0.2">
      <c r="A39" s="138"/>
      <c r="B39" s="70" t="s">
        <v>4</v>
      </c>
      <c r="C39" s="141"/>
      <c r="D39" s="142" t="s">
        <v>126</v>
      </c>
      <c r="E39" s="529"/>
      <c r="F39" s="529"/>
      <c r="G39" s="529"/>
      <c r="H39" s="139"/>
    </row>
    <row r="40" spans="1:8" s="140" customFormat="1" ht="12.75" x14ac:dyDescent="0.2">
      <c r="A40" s="138"/>
      <c r="B40" s="69"/>
      <c r="C40" s="69"/>
      <c r="D40" s="69"/>
      <c r="E40" s="69"/>
      <c r="F40" s="69"/>
      <c r="G40" s="69"/>
      <c r="H40" s="139"/>
    </row>
    <row r="41" spans="1:8" s="140" customFormat="1" ht="12.75" x14ac:dyDescent="0.2">
      <c r="A41" s="138"/>
      <c r="B41" s="69"/>
      <c r="C41" s="69"/>
      <c r="D41" s="69"/>
      <c r="E41" s="529"/>
      <c r="F41" s="529"/>
      <c r="G41" s="529"/>
      <c r="H41" s="139"/>
    </row>
    <row r="42" spans="1:8" s="140" customFormat="1" ht="12.75" x14ac:dyDescent="0.2">
      <c r="A42" s="138"/>
      <c r="B42" s="69"/>
      <c r="C42" s="69"/>
      <c r="D42" s="69"/>
      <c r="E42" s="69"/>
      <c r="F42" s="69"/>
      <c r="G42" s="69"/>
      <c r="H42" s="139"/>
    </row>
    <row r="43" spans="1:8" s="140" customFormat="1" ht="12.75" x14ac:dyDescent="0.2">
      <c r="A43" s="138"/>
      <c r="B43" s="69"/>
      <c r="C43" s="69"/>
      <c r="D43" s="69"/>
      <c r="E43" s="529"/>
      <c r="F43" s="529"/>
      <c r="G43" s="529"/>
      <c r="H43" s="139"/>
    </row>
    <row r="44" spans="1:8" s="140" customFormat="1" ht="12.75" x14ac:dyDescent="0.2">
      <c r="A44" s="138"/>
      <c r="B44" s="69"/>
      <c r="C44" s="69"/>
      <c r="D44" s="69"/>
      <c r="E44" s="69"/>
      <c r="F44" s="69"/>
      <c r="G44" s="69"/>
      <c r="H44" s="139"/>
    </row>
    <row r="45" spans="1:8" s="140" customFormat="1" ht="12.75" x14ac:dyDescent="0.2">
      <c r="A45" s="138"/>
      <c r="B45" s="69"/>
      <c r="C45" s="69"/>
      <c r="D45" s="69"/>
      <c r="E45" s="529"/>
      <c r="F45" s="529"/>
      <c r="G45" s="529"/>
      <c r="H45" s="139"/>
    </row>
    <row r="46" spans="1:8" s="140" customFormat="1" ht="12.75" x14ac:dyDescent="0.2">
      <c r="A46" s="138"/>
      <c r="B46" s="69"/>
      <c r="C46" s="69"/>
      <c r="D46" s="69"/>
      <c r="E46" s="69"/>
      <c r="F46" s="69"/>
      <c r="G46" s="69"/>
      <c r="H46" s="139"/>
    </row>
    <row r="47" spans="1:8" s="140" customFormat="1" ht="12.75" x14ac:dyDescent="0.2">
      <c r="A47" s="138"/>
      <c r="B47" s="69"/>
      <c r="C47" s="69"/>
      <c r="D47" s="69"/>
      <c r="E47" s="529"/>
      <c r="F47" s="529"/>
      <c r="G47" s="529"/>
      <c r="H47" s="139"/>
    </row>
    <row r="48" spans="1:8" x14ac:dyDescent="0.2">
      <c r="A48" s="105"/>
      <c r="B48" s="103"/>
      <c r="C48" s="103"/>
      <c r="D48" s="103"/>
      <c r="E48" s="103"/>
      <c r="F48" s="103"/>
      <c r="G48" s="103"/>
      <c r="H48" s="104"/>
    </row>
    <row r="49" spans="1:8" x14ac:dyDescent="0.2">
      <c r="A49" s="105"/>
      <c r="B49" s="103"/>
      <c r="C49" s="103"/>
      <c r="D49" s="103"/>
      <c r="E49" s="103"/>
      <c r="F49" s="103"/>
      <c r="G49" s="103"/>
      <c r="H49" s="104"/>
    </row>
    <row r="50" spans="1:8" x14ac:dyDescent="0.2">
      <c r="A50" s="105"/>
      <c r="B50" s="103"/>
      <c r="C50" s="103"/>
      <c r="D50" s="103"/>
      <c r="E50" s="103"/>
      <c r="F50" s="103"/>
      <c r="G50" s="103"/>
      <c r="H50" s="104"/>
    </row>
    <row r="51" spans="1:8" x14ac:dyDescent="0.2">
      <c r="A51" s="530" t="s">
        <v>127</v>
      </c>
      <c r="B51" s="531"/>
      <c r="C51" s="531"/>
      <c r="D51" s="531"/>
      <c r="E51" s="531"/>
      <c r="F51" s="531"/>
      <c r="G51" s="531"/>
      <c r="H51" s="532"/>
    </row>
    <row r="52" spans="1:8" x14ac:dyDescent="0.2">
      <c r="A52" s="533"/>
      <c r="B52" s="534"/>
      <c r="C52" s="534"/>
      <c r="D52" s="534"/>
      <c r="E52" s="534"/>
      <c r="F52" s="534"/>
      <c r="G52" s="534"/>
      <c r="H52" s="535"/>
    </row>
    <row r="53" spans="1:8" x14ac:dyDescent="0.2">
      <c r="A53" s="105"/>
      <c r="B53" s="103"/>
      <c r="C53" s="103"/>
      <c r="D53" s="103"/>
      <c r="E53" s="103"/>
      <c r="F53" s="103"/>
      <c r="G53" s="103"/>
      <c r="H53" s="104"/>
    </row>
    <row r="54" spans="1:8" x14ac:dyDescent="0.2">
      <c r="A54" s="107"/>
      <c r="B54" s="108"/>
      <c r="C54" s="108"/>
      <c r="D54" s="108"/>
      <c r="E54" s="108"/>
      <c r="F54" s="108"/>
      <c r="G54" s="108"/>
      <c r="H54" s="109"/>
    </row>
  </sheetData>
  <sheetProtection algorithmName="SHA-512" hashValue="6lKK60KHZr9cO/ssk8siaI1PiPqXtRr3cTeWUZ6v5d8mhjy+uvyMgWnD7Dv0fpqaz808sDKaBnAQppIDEP8+Gg==" saltValue="ZPByMsNQBgtUEv4O69B/Mg==" spinCount="100000" sheet="1" objects="1" scenarios="1"/>
  <mergeCells count="24">
    <mergeCell ref="B19:C19"/>
    <mergeCell ref="B21:D21"/>
    <mergeCell ref="B24:H24"/>
    <mergeCell ref="B11:D11"/>
    <mergeCell ref="B12:D12"/>
    <mergeCell ref="B13:D13"/>
    <mergeCell ref="B14:D14"/>
    <mergeCell ref="B15:D15"/>
    <mergeCell ref="B8:D8"/>
    <mergeCell ref="A1:C1"/>
    <mergeCell ref="B3:C3"/>
    <mergeCell ref="B5:D6"/>
    <mergeCell ref="E5:F5"/>
    <mergeCell ref="B7:D7"/>
    <mergeCell ref="B28:H28"/>
    <mergeCell ref="B30:H30"/>
    <mergeCell ref="E47:G47"/>
    <mergeCell ref="A51:H52"/>
    <mergeCell ref="E39:G39"/>
    <mergeCell ref="E41:G41"/>
    <mergeCell ref="E43:G43"/>
    <mergeCell ref="E45:G45"/>
    <mergeCell ref="B32:H32"/>
    <mergeCell ref="B34:H34"/>
  </mergeCells>
  <printOptions horizontalCentered="1"/>
  <pageMargins left="0.74803149606299213" right="0.74803149606299213" top="0.39370078740157483" bottom="0.11811023622047245" header="0.70866141732283472" footer="0.51181102362204722"/>
  <pageSetup paperSize="9" orientation="portrait" r:id="rId1"/>
  <headerFooter alignWithMargins="0">
    <oddFooter>&amp;R&amp;6Cursos de Aprendizagem | Regulamento  Específico 2016 - Anexo 18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/>
  <dimension ref="A1:T157"/>
  <sheetViews>
    <sheetView topLeftCell="A130" workbookViewId="0">
      <selection activeCell="K3" sqref="K3:K157"/>
    </sheetView>
  </sheetViews>
  <sheetFormatPr defaultRowHeight="12.75" x14ac:dyDescent="0.2"/>
  <cols>
    <col min="1" max="1" width="2.5703125" customWidth="1"/>
    <col min="9" max="9" width="2" customWidth="1"/>
    <col min="10" max="10" width="3.5703125" customWidth="1"/>
    <col min="11" max="11" width="69.42578125" customWidth="1"/>
    <col min="12" max="12" width="37.140625" bestFit="1" customWidth="1"/>
    <col min="16" max="16" width="5.7109375" customWidth="1"/>
    <col min="17" max="17" width="10.7109375" bestFit="1" customWidth="1"/>
  </cols>
  <sheetData>
    <row r="1" spans="1:20" x14ac:dyDescent="0.2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20" ht="15.75" x14ac:dyDescent="0.25">
      <c r="A2" s="147"/>
      <c r="B2" s="553" t="s">
        <v>147</v>
      </c>
      <c r="C2" s="553"/>
      <c r="D2" s="553"/>
      <c r="E2" s="553"/>
      <c r="F2" s="553"/>
      <c r="G2" s="553"/>
      <c r="H2" s="553"/>
      <c r="I2" s="553"/>
      <c r="J2" s="147"/>
      <c r="K2" s="149" t="s">
        <v>148</v>
      </c>
      <c r="L2" s="151" t="s">
        <v>317</v>
      </c>
      <c r="M2" s="151"/>
      <c r="N2" s="151"/>
      <c r="O2" s="151"/>
      <c r="Q2" s="554" t="s">
        <v>317</v>
      </c>
      <c r="R2" s="554"/>
      <c r="S2" s="554"/>
      <c r="T2" s="554"/>
    </row>
    <row r="3" spans="1:20" x14ac:dyDescent="0.2">
      <c r="A3" s="147"/>
      <c r="B3" s="147" t="s">
        <v>323</v>
      </c>
      <c r="C3" s="147"/>
      <c r="D3" s="147"/>
      <c r="E3" s="147"/>
      <c r="F3" s="147"/>
      <c r="G3" s="147"/>
      <c r="H3" s="147"/>
      <c r="I3" s="147"/>
      <c r="J3" s="147"/>
      <c r="K3" s="147" t="s">
        <v>324</v>
      </c>
      <c r="L3" s="147"/>
      <c r="M3" s="147"/>
      <c r="N3" s="147"/>
      <c r="O3" s="147"/>
      <c r="P3" s="147"/>
      <c r="Q3" s="147"/>
      <c r="R3" s="147"/>
      <c r="S3" s="147"/>
      <c r="T3" s="147"/>
    </row>
    <row r="4" spans="1:20" x14ac:dyDescent="0.2">
      <c r="A4" s="147"/>
      <c r="B4" s="147" t="s">
        <v>149</v>
      </c>
      <c r="C4" s="147"/>
      <c r="D4" s="147"/>
      <c r="E4" s="147"/>
      <c r="F4" s="147"/>
      <c r="G4" s="147"/>
      <c r="H4" s="147"/>
      <c r="I4" s="147"/>
      <c r="J4" s="147"/>
      <c r="K4" s="260" t="s">
        <v>303</v>
      </c>
      <c r="L4" s="150">
        <v>65950</v>
      </c>
      <c r="Q4" s="150">
        <v>53390</v>
      </c>
    </row>
    <row r="5" spans="1:20" x14ac:dyDescent="0.2">
      <c r="A5" s="147"/>
      <c r="B5" s="148" t="s">
        <v>150</v>
      </c>
      <c r="C5" s="147"/>
      <c r="D5" s="147"/>
      <c r="E5" s="147"/>
      <c r="F5" s="147"/>
      <c r="G5" s="147"/>
      <c r="H5" s="147"/>
      <c r="I5" s="147"/>
      <c r="J5" s="147"/>
      <c r="K5" s="260" t="s">
        <v>259</v>
      </c>
      <c r="L5" s="150">
        <v>65950</v>
      </c>
      <c r="Q5" s="150">
        <v>57470</v>
      </c>
    </row>
    <row r="6" spans="1:20" x14ac:dyDescent="0.2">
      <c r="A6" s="147"/>
      <c r="B6" s="147" t="s">
        <v>315</v>
      </c>
      <c r="C6" s="147"/>
      <c r="D6" s="147"/>
      <c r="E6" s="147"/>
      <c r="F6" s="147"/>
      <c r="G6" s="147"/>
      <c r="H6" s="147"/>
      <c r="I6" s="147"/>
      <c r="J6" s="147"/>
      <c r="K6" s="260" t="s">
        <v>298</v>
      </c>
      <c r="L6" s="150">
        <v>53390</v>
      </c>
      <c r="Q6" s="150">
        <v>61230</v>
      </c>
    </row>
    <row r="7" spans="1:20" x14ac:dyDescent="0.2">
      <c r="A7" s="147"/>
      <c r="B7" s="147" t="s">
        <v>151</v>
      </c>
      <c r="C7" s="147"/>
      <c r="D7" s="147"/>
      <c r="E7" s="147"/>
      <c r="F7" s="147"/>
      <c r="G7" s="147"/>
      <c r="H7" s="147"/>
      <c r="I7" s="147"/>
      <c r="J7" s="147"/>
      <c r="K7" s="261" t="s">
        <v>191</v>
      </c>
      <c r="L7" s="150">
        <v>65950</v>
      </c>
      <c r="Q7" s="150">
        <v>65950</v>
      </c>
    </row>
    <row r="8" spans="1:20" x14ac:dyDescent="0.2">
      <c r="A8" s="147"/>
      <c r="B8" s="147" t="s">
        <v>152</v>
      </c>
      <c r="C8" s="147"/>
      <c r="D8" s="147"/>
      <c r="E8" s="147"/>
      <c r="F8" s="147"/>
      <c r="G8" s="147"/>
      <c r="H8" s="147"/>
      <c r="I8" s="147"/>
      <c r="J8" s="147"/>
      <c r="K8" s="261" t="s">
        <v>192</v>
      </c>
      <c r="L8" s="150">
        <v>65950</v>
      </c>
      <c r="P8" s="150"/>
    </row>
    <row r="9" spans="1:20" x14ac:dyDescent="0.2">
      <c r="A9" s="147"/>
      <c r="B9" s="147" t="s">
        <v>180</v>
      </c>
      <c r="C9" s="147"/>
      <c r="D9" s="147"/>
      <c r="E9" s="147"/>
      <c r="F9" s="147"/>
      <c r="G9" s="147"/>
      <c r="H9" s="147"/>
      <c r="I9" s="147"/>
      <c r="J9" s="147"/>
      <c r="K9" s="261" t="s">
        <v>193</v>
      </c>
      <c r="L9" s="150">
        <v>65950</v>
      </c>
      <c r="P9" s="150"/>
    </row>
    <row r="10" spans="1:20" x14ac:dyDescent="0.2">
      <c r="A10" s="147"/>
      <c r="B10" s="147" t="s">
        <v>153</v>
      </c>
      <c r="C10" s="147"/>
      <c r="D10" s="147"/>
      <c r="E10" s="147"/>
      <c r="F10" s="147"/>
      <c r="G10" s="147"/>
      <c r="H10" s="147"/>
      <c r="I10" s="147"/>
      <c r="J10" s="147"/>
      <c r="K10" s="261" t="s">
        <v>194</v>
      </c>
      <c r="L10" s="150">
        <v>65950</v>
      </c>
      <c r="P10" s="150"/>
    </row>
    <row r="11" spans="1:20" x14ac:dyDescent="0.2">
      <c r="A11" s="147"/>
      <c r="B11" s="147" t="s">
        <v>154</v>
      </c>
      <c r="C11" s="147"/>
      <c r="D11" s="147"/>
      <c r="E11" s="147"/>
      <c r="F11" s="147"/>
      <c r="G11" s="147"/>
      <c r="H11" s="147"/>
      <c r="I11" s="147"/>
      <c r="J11" s="147"/>
      <c r="K11" s="261" t="s">
        <v>200</v>
      </c>
      <c r="L11" s="150">
        <v>57470</v>
      </c>
      <c r="P11" s="150"/>
    </row>
    <row r="12" spans="1:20" x14ac:dyDescent="0.2">
      <c r="A12" s="147"/>
      <c r="B12" s="147" t="s">
        <v>155</v>
      </c>
      <c r="C12" s="147"/>
      <c r="D12" s="147"/>
      <c r="E12" s="147"/>
      <c r="F12" s="147"/>
      <c r="G12" s="147"/>
      <c r="H12" s="147"/>
      <c r="I12" s="147"/>
      <c r="J12" s="147"/>
      <c r="K12" s="260" t="s">
        <v>233</v>
      </c>
      <c r="L12" s="150">
        <v>57470</v>
      </c>
      <c r="P12" s="150"/>
    </row>
    <row r="13" spans="1:20" x14ac:dyDescent="0.2">
      <c r="A13" s="147"/>
      <c r="B13" s="147" t="s">
        <v>156</v>
      </c>
      <c r="C13" s="147"/>
      <c r="D13" s="147"/>
      <c r="E13" s="147"/>
      <c r="F13" s="147"/>
      <c r="G13" s="147"/>
      <c r="H13" s="147"/>
      <c r="I13" s="147"/>
      <c r="J13" s="147"/>
      <c r="K13" s="260" t="s">
        <v>309</v>
      </c>
      <c r="L13" s="150">
        <v>65950</v>
      </c>
      <c r="P13" s="150"/>
    </row>
    <row r="14" spans="1:20" x14ac:dyDescent="0.2">
      <c r="A14" s="147"/>
      <c r="B14" s="147" t="s">
        <v>157</v>
      </c>
      <c r="C14" s="147"/>
      <c r="D14" s="147"/>
      <c r="E14" s="147"/>
      <c r="F14" s="147"/>
      <c r="G14" s="147"/>
      <c r="H14" s="147"/>
      <c r="I14" s="147"/>
      <c r="J14" s="147"/>
      <c r="K14" s="260" t="s">
        <v>260</v>
      </c>
      <c r="L14" s="150">
        <v>61230</v>
      </c>
      <c r="P14" s="150"/>
    </row>
    <row r="15" spans="1:20" x14ac:dyDescent="0.2">
      <c r="A15" s="147"/>
      <c r="B15" s="147" t="s">
        <v>158</v>
      </c>
      <c r="C15" s="147"/>
      <c r="D15" s="147"/>
      <c r="E15" s="147"/>
      <c r="F15" s="147"/>
      <c r="G15" s="147"/>
      <c r="H15" s="147"/>
      <c r="I15" s="147"/>
      <c r="J15" s="147"/>
      <c r="K15" s="261" t="s">
        <v>195</v>
      </c>
      <c r="L15" s="150">
        <v>65950</v>
      </c>
      <c r="P15" s="150"/>
    </row>
    <row r="16" spans="1:20" x14ac:dyDescent="0.2">
      <c r="A16" s="147"/>
      <c r="B16" s="147" t="s">
        <v>161</v>
      </c>
      <c r="C16" s="147"/>
      <c r="D16" s="147"/>
      <c r="E16" s="147"/>
      <c r="F16" s="147"/>
      <c r="G16" s="147"/>
      <c r="H16" s="147"/>
      <c r="I16" s="147"/>
      <c r="J16" s="147"/>
      <c r="K16" s="260" t="s">
        <v>217</v>
      </c>
      <c r="L16" s="150">
        <v>53390</v>
      </c>
      <c r="P16" s="150"/>
    </row>
    <row r="17" spans="1:16" ht="12.75" customHeight="1" x14ac:dyDescent="0.2">
      <c r="A17" s="147"/>
      <c r="B17" s="147" t="s">
        <v>159</v>
      </c>
      <c r="C17" s="147"/>
      <c r="D17" s="147"/>
      <c r="E17" s="147"/>
      <c r="F17" s="147"/>
      <c r="G17" s="147"/>
      <c r="H17" s="147"/>
      <c r="I17" s="147"/>
      <c r="J17" s="147"/>
      <c r="K17" s="260" t="s">
        <v>300</v>
      </c>
      <c r="L17" s="150">
        <v>53390</v>
      </c>
      <c r="P17" s="150"/>
    </row>
    <row r="18" spans="1:16" ht="12.75" customHeight="1" x14ac:dyDescent="0.2">
      <c r="A18" s="147"/>
      <c r="B18" s="147" t="s">
        <v>160</v>
      </c>
      <c r="C18" s="147"/>
      <c r="D18" s="147"/>
      <c r="E18" s="147"/>
      <c r="F18" s="147"/>
      <c r="G18" s="147"/>
      <c r="H18" s="147"/>
      <c r="I18" s="147"/>
      <c r="J18" s="147"/>
      <c r="K18" s="260" t="s">
        <v>213</v>
      </c>
      <c r="L18" s="150">
        <v>53390</v>
      </c>
      <c r="P18" s="150"/>
    </row>
    <row r="19" spans="1:16" x14ac:dyDescent="0.2">
      <c r="A19" s="147"/>
      <c r="B19" s="147" t="s">
        <v>162</v>
      </c>
      <c r="C19" s="147"/>
      <c r="D19" s="147"/>
      <c r="E19" s="147"/>
      <c r="F19" s="147"/>
      <c r="G19" s="147"/>
      <c r="H19" s="147"/>
      <c r="I19" s="147"/>
      <c r="J19" s="147"/>
      <c r="K19" s="261" t="s">
        <v>182</v>
      </c>
      <c r="L19" s="150">
        <v>65950</v>
      </c>
      <c r="P19" s="150"/>
    </row>
    <row r="20" spans="1:16" ht="12.75" customHeight="1" x14ac:dyDescent="0.2">
      <c r="A20" s="147"/>
      <c r="B20" s="147" t="s">
        <v>163</v>
      </c>
      <c r="C20" s="147"/>
      <c r="D20" s="147"/>
      <c r="E20" s="147"/>
      <c r="F20" s="147"/>
      <c r="G20" s="147"/>
      <c r="H20" s="147"/>
      <c r="I20" s="147"/>
      <c r="J20" s="147"/>
      <c r="K20" s="260" t="s">
        <v>295</v>
      </c>
      <c r="L20" s="150">
        <v>57470</v>
      </c>
      <c r="P20" s="150"/>
    </row>
    <row r="21" spans="1:16" x14ac:dyDescent="0.2">
      <c r="A21" s="147"/>
      <c r="B21" s="147" t="s">
        <v>164</v>
      </c>
      <c r="C21" s="147"/>
      <c r="D21" s="147"/>
      <c r="E21" s="147"/>
      <c r="F21" s="147"/>
      <c r="G21" s="147"/>
      <c r="H21" s="147"/>
      <c r="I21" s="147"/>
      <c r="J21" s="147"/>
      <c r="K21" s="261" t="s">
        <v>203</v>
      </c>
      <c r="L21" s="150">
        <v>53390</v>
      </c>
      <c r="P21" s="150"/>
    </row>
    <row r="22" spans="1:16" x14ac:dyDescent="0.2">
      <c r="A22" s="147"/>
      <c r="B22" s="147" t="s">
        <v>165</v>
      </c>
      <c r="C22" s="147"/>
      <c r="D22" s="147"/>
      <c r="E22" s="147"/>
      <c r="F22" s="147"/>
      <c r="G22" s="147"/>
      <c r="H22" s="147"/>
      <c r="I22" s="147"/>
      <c r="J22" s="147"/>
      <c r="K22" s="261" t="s">
        <v>209</v>
      </c>
      <c r="L22" s="150">
        <v>53390</v>
      </c>
      <c r="P22" s="150"/>
    </row>
    <row r="23" spans="1:16" x14ac:dyDescent="0.2">
      <c r="A23" s="147"/>
      <c r="B23" s="147" t="s">
        <v>166</v>
      </c>
      <c r="C23" s="147"/>
      <c r="D23" s="147"/>
      <c r="E23" s="147"/>
      <c r="F23" s="147"/>
      <c r="G23" s="147"/>
      <c r="H23" s="147"/>
      <c r="I23" s="147"/>
      <c r="J23" s="147"/>
      <c r="K23" s="260" t="s">
        <v>215</v>
      </c>
      <c r="L23" s="150">
        <v>57470</v>
      </c>
      <c r="P23" s="150"/>
    </row>
    <row r="24" spans="1:16" x14ac:dyDescent="0.2">
      <c r="A24" s="147"/>
      <c r="B24" s="147" t="s">
        <v>169</v>
      </c>
      <c r="C24" s="147"/>
      <c r="D24" s="147"/>
      <c r="E24" s="147"/>
      <c r="F24" s="147"/>
      <c r="G24" s="147"/>
      <c r="H24" s="147"/>
      <c r="I24" s="147"/>
      <c r="J24" s="147"/>
      <c r="K24" s="260" t="s">
        <v>275</v>
      </c>
      <c r="L24" s="150">
        <v>65950</v>
      </c>
      <c r="P24" s="150"/>
    </row>
    <row r="25" spans="1:16" x14ac:dyDescent="0.2">
      <c r="A25" s="147"/>
      <c r="B25" s="147" t="s">
        <v>170</v>
      </c>
      <c r="C25" s="147"/>
      <c r="D25" s="147"/>
      <c r="E25" s="147"/>
      <c r="F25" s="147"/>
      <c r="G25" s="147"/>
      <c r="H25" s="147"/>
      <c r="I25" s="147"/>
      <c r="J25" s="147"/>
      <c r="K25" s="260" t="s">
        <v>297</v>
      </c>
      <c r="L25" s="150">
        <v>53390</v>
      </c>
      <c r="P25" s="150"/>
    </row>
    <row r="26" spans="1:16" ht="12.75" customHeight="1" x14ac:dyDescent="0.2">
      <c r="A26" s="147"/>
      <c r="B26" s="147" t="s">
        <v>171</v>
      </c>
      <c r="C26" s="147"/>
      <c r="D26" s="147"/>
      <c r="E26" s="147"/>
      <c r="F26" s="147"/>
      <c r="G26" s="147"/>
      <c r="H26" s="147"/>
      <c r="I26" s="147"/>
      <c r="J26" s="147"/>
      <c r="K26" s="260" t="s">
        <v>304</v>
      </c>
      <c r="L26" s="150">
        <v>57470</v>
      </c>
    </row>
    <row r="27" spans="1:16" ht="12.75" customHeight="1" x14ac:dyDescent="0.2">
      <c r="A27" s="147"/>
      <c r="B27" s="147" t="s">
        <v>172</v>
      </c>
      <c r="C27" s="147"/>
      <c r="D27" s="147"/>
      <c r="E27" s="147"/>
      <c r="F27" s="147"/>
      <c r="G27" s="147"/>
      <c r="H27" s="147"/>
      <c r="I27" s="147"/>
      <c r="J27" s="147"/>
      <c r="K27" s="260" t="s">
        <v>250</v>
      </c>
      <c r="L27" s="150">
        <v>61230</v>
      </c>
      <c r="P27" s="150"/>
    </row>
    <row r="28" spans="1:16" ht="12.75" customHeight="1" x14ac:dyDescent="0.2">
      <c r="A28" s="147"/>
      <c r="B28" s="147" t="s">
        <v>167</v>
      </c>
      <c r="C28" s="147"/>
      <c r="D28" s="147"/>
      <c r="E28" s="147"/>
      <c r="F28" s="147"/>
      <c r="G28" s="147"/>
      <c r="H28" s="147"/>
      <c r="I28" s="147"/>
      <c r="J28" s="147"/>
      <c r="K28" s="260" t="s">
        <v>212</v>
      </c>
      <c r="L28" s="150">
        <v>53390</v>
      </c>
      <c r="P28" s="150"/>
    </row>
    <row r="29" spans="1:16" ht="12.75" customHeight="1" x14ac:dyDescent="0.2">
      <c r="A29" s="147"/>
      <c r="B29" s="147" t="s">
        <v>173</v>
      </c>
      <c r="C29" s="147"/>
      <c r="D29" s="147"/>
      <c r="E29" s="147"/>
      <c r="F29" s="147"/>
      <c r="G29" s="147"/>
      <c r="H29" s="147"/>
      <c r="I29" s="147"/>
      <c r="J29" s="147"/>
      <c r="K29" s="260" t="s">
        <v>307</v>
      </c>
      <c r="L29" s="150">
        <v>53390</v>
      </c>
      <c r="P29" s="150"/>
    </row>
    <row r="30" spans="1:16" ht="12.75" customHeight="1" x14ac:dyDescent="0.2">
      <c r="A30" s="147"/>
      <c r="B30" s="147" t="s">
        <v>181</v>
      </c>
      <c r="C30" s="147"/>
      <c r="D30" s="147"/>
      <c r="E30" s="147"/>
      <c r="F30" s="147"/>
      <c r="G30" s="147"/>
      <c r="H30" s="147"/>
      <c r="I30" s="147"/>
      <c r="J30" s="147"/>
      <c r="K30" s="260" t="s">
        <v>299</v>
      </c>
      <c r="L30" s="150">
        <v>53390</v>
      </c>
      <c r="P30" s="150"/>
    </row>
    <row r="31" spans="1:16" ht="12.75" customHeight="1" x14ac:dyDescent="0.2">
      <c r="A31" s="147"/>
      <c r="B31" s="147" t="s">
        <v>168</v>
      </c>
      <c r="C31" s="147"/>
      <c r="D31" s="147"/>
      <c r="E31" s="147"/>
      <c r="F31" s="147"/>
      <c r="G31" s="147"/>
      <c r="H31" s="147"/>
      <c r="I31" s="147"/>
      <c r="J31" s="147"/>
      <c r="K31" s="260" t="s">
        <v>252</v>
      </c>
      <c r="L31" s="150">
        <v>57470</v>
      </c>
      <c r="P31" s="150"/>
    </row>
    <row r="32" spans="1:16" x14ac:dyDescent="0.2">
      <c r="A32" s="147"/>
      <c r="B32" s="147" t="s">
        <v>183</v>
      </c>
      <c r="C32" s="147"/>
      <c r="D32" s="147"/>
      <c r="E32" s="147"/>
      <c r="F32" s="147"/>
      <c r="G32" s="147"/>
      <c r="H32" s="147"/>
      <c r="I32" s="147"/>
      <c r="J32" s="147"/>
      <c r="K32" s="260" t="s">
        <v>291</v>
      </c>
      <c r="L32" s="150">
        <v>65950</v>
      </c>
      <c r="P32" s="150"/>
    </row>
    <row r="33" spans="1:16" x14ac:dyDescent="0.2">
      <c r="A33" s="147"/>
      <c r="B33" s="147" t="s">
        <v>174</v>
      </c>
      <c r="C33" s="147"/>
      <c r="D33" s="147"/>
      <c r="E33" s="147"/>
      <c r="F33" s="147"/>
      <c r="G33" s="147"/>
      <c r="H33" s="147"/>
      <c r="I33" s="147"/>
      <c r="J33" s="147"/>
      <c r="K33" s="261" t="s">
        <v>210</v>
      </c>
      <c r="L33" s="150">
        <v>53390</v>
      </c>
      <c r="P33" s="150"/>
    </row>
    <row r="34" spans="1:16" x14ac:dyDescent="0.2">
      <c r="A34" s="147"/>
      <c r="B34" s="147" t="s">
        <v>184</v>
      </c>
      <c r="C34" s="147"/>
      <c r="D34" s="147"/>
      <c r="E34" s="147"/>
      <c r="F34" s="147"/>
      <c r="G34" s="147"/>
      <c r="H34" s="147"/>
      <c r="I34" s="147"/>
      <c r="J34" s="147"/>
      <c r="K34" s="260" t="s">
        <v>220</v>
      </c>
      <c r="L34" s="150">
        <v>57470</v>
      </c>
      <c r="P34" s="150"/>
    </row>
    <row r="35" spans="1:16" ht="12.75" customHeight="1" x14ac:dyDescent="0.2">
      <c r="A35" s="147"/>
      <c r="B35" s="147" t="s">
        <v>185</v>
      </c>
      <c r="C35" s="147"/>
      <c r="D35" s="147"/>
      <c r="E35" s="147"/>
      <c r="F35" s="147"/>
      <c r="G35" s="147"/>
      <c r="H35" s="147"/>
      <c r="I35" s="147"/>
      <c r="J35" s="147"/>
      <c r="K35" s="260" t="s">
        <v>270</v>
      </c>
      <c r="L35" s="150">
        <v>61230</v>
      </c>
      <c r="P35" s="150"/>
    </row>
    <row r="36" spans="1:16" ht="12.75" customHeight="1" x14ac:dyDescent="0.2">
      <c r="A36" s="147"/>
      <c r="B36" s="147" t="s">
        <v>186</v>
      </c>
      <c r="C36" s="147"/>
      <c r="D36" s="147"/>
      <c r="E36" s="147"/>
      <c r="F36" s="147"/>
      <c r="G36" s="147"/>
      <c r="H36" s="147"/>
      <c r="I36" s="147"/>
      <c r="J36" s="147"/>
      <c r="K36" s="260" t="s">
        <v>272</v>
      </c>
      <c r="L36" s="150">
        <v>61230</v>
      </c>
      <c r="P36" s="150"/>
    </row>
    <row r="37" spans="1:16" ht="12.75" customHeight="1" x14ac:dyDescent="0.2">
      <c r="A37" s="147"/>
      <c r="B37" s="147" t="s">
        <v>175</v>
      </c>
      <c r="C37" s="147"/>
      <c r="D37" s="147"/>
      <c r="E37" s="147"/>
      <c r="F37" s="147"/>
      <c r="G37" s="147"/>
      <c r="H37" s="147"/>
      <c r="I37" s="147"/>
      <c r="J37" s="147"/>
      <c r="K37" s="260" t="s">
        <v>343</v>
      </c>
      <c r="L37" s="150">
        <v>65950</v>
      </c>
      <c r="P37" s="150"/>
    </row>
    <row r="38" spans="1:16" ht="12.75" customHeight="1" x14ac:dyDescent="0.2">
      <c r="A38" s="147"/>
      <c r="B38" s="147" t="s">
        <v>176</v>
      </c>
      <c r="C38" s="147"/>
      <c r="D38" s="147"/>
      <c r="E38" s="147"/>
      <c r="F38" s="147"/>
      <c r="G38" s="147"/>
      <c r="H38" s="147"/>
      <c r="I38" s="147"/>
      <c r="J38" s="147"/>
      <c r="K38" s="260" t="s">
        <v>253</v>
      </c>
      <c r="L38" s="150">
        <v>57470</v>
      </c>
      <c r="P38" s="150"/>
    </row>
    <row r="39" spans="1:16" ht="12.75" customHeight="1" x14ac:dyDescent="0.2">
      <c r="A39" s="147"/>
      <c r="B39" s="147" t="s">
        <v>177</v>
      </c>
      <c r="C39" s="147"/>
      <c r="D39" s="147"/>
      <c r="E39" s="147"/>
      <c r="F39" s="147"/>
      <c r="G39" s="147"/>
      <c r="H39" s="147"/>
      <c r="I39" s="147"/>
      <c r="J39" s="147"/>
      <c r="K39" s="261" t="s">
        <v>211</v>
      </c>
      <c r="L39" s="150">
        <v>53390</v>
      </c>
      <c r="P39" s="150"/>
    </row>
    <row r="40" spans="1:16" x14ac:dyDescent="0.2">
      <c r="A40" s="147"/>
      <c r="B40" s="147" t="s">
        <v>187</v>
      </c>
      <c r="C40" s="147"/>
      <c r="D40" s="147"/>
      <c r="E40" s="147"/>
      <c r="F40" s="147"/>
      <c r="G40" s="147"/>
      <c r="H40" s="147"/>
      <c r="I40" s="147"/>
      <c r="J40" s="147"/>
      <c r="K40" s="260" t="s">
        <v>258</v>
      </c>
      <c r="L40" s="150">
        <v>65950</v>
      </c>
      <c r="P40" s="150"/>
    </row>
    <row r="41" spans="1:16" x14ac:dyDescent="0.2">
      <c r="A41" s="147"/>
      <c r="B41" s="147" t="s">
        <v>188</v>
      </c>
      <c r="C41" s="147"/>
      <c r="D41" s="147"/>
      <c r="E41" s="147"/>
      <c r="F41" s="147"/>
      <c r="G41" s="147"/>
      <c r="H41" s="147"/>
      <c r="I41" s="147"/>
      <c r="J41" s="147"/>
      <c r="K41" s="260" t="s">
        <v>344</v>
      </c>
      <c r="L41" s="150">
        <v>53390</v>
      </c>
      <c r="P41" s="150"/>
    </row>
    <row r="42" spans="1:16" x14ac:dyDescent="0.2">
      <c r="A42" s="147"/>
      <c r="B42" s="147" t="s">
        <v>178</v>
      </c>
      <c r="C42" s="147"/>
      <c r="D42" s="147"/>
      <c r="E42" s="147"/>
      <c r="F42" s="147"/>
      <c r="G42" s="147"/>
      <c r="H42" s="147"/>
      <c r="I42" s="147"/>
      <c r="J42" s="147"/>
      <c r="K42" s="260" t="s">
        <v>301</v>
      </c>
      <c r="L42" s="150">
        <v>65950</v>
      </c>
      <c r="P42" s="150"/>
    </row>
    <row r="43" spans="1:16" x14ac:dyDescent="0.2">
      <c r="A43" s="147"/>
      <c r="B43" t="s">
        <v>179</v>
      </c>
      <c r="C43" s="147"/>
      <c r="D43" s="147"/>
      <c r="E43" s="147"/>
      <c r="F43" s="147"/>
      <c r="G43" s="147"/>
      <c r="H43" s="147"/>
      <c r="I43" s="147"/>
      <c r="J43" s="147"/>
      <c r="K43" s="260" t="s">
        <v>280</v>
      </c>
      <c r="L43" s="150">
        <v>61230</v>
      </c>
      <c r="P43" s="150"/>
    </row>
    <row r="44" spans="1:16" x14ac:dyDescent="0.2">
      <c r="B44" s="147"/>
      <c r="K44" s="260" t="s">
        <v>221</v>
      </c>
      <c r="L44" s="150">
        <v>57470</v>
      </c>
      <c r="P44" s="150"/>
    </row>
    <row r="45" spans="1:16" x14ac:dyDescent="0.2">
      <c r="K45" s="260" t="s">
        <v>222</v>
      </c>
      <c r="L45" s="150">
        <v>57470</v>
      </c>
      <c r="P45" s="150"/>
    </row>
    <row r="46" spans="1:16" x14ac:dyDescent="0.2">
      <c r="K46" s="260" t="s">
        <v>273</v>
      </c>
      <c r="L46" s="150">
        <v>57470</v>
      </c>
      <c r="P46" s="150"/>
    </row>
    <row r="47" spans="1:16" x14ac:dyDescent="0.2">
      <c r="K47" s="260" t="s">
        <v>335</v>
      </c>
      <c r="L47" s="150">
        <v>61230</v>
      </c>
      <c r="P47" s="150"/>
    </row>
    <row r="48" spans="1:16" x14ac:dyDescent="0.2">
      <c r="K48" s="260" t="s">
        <v>223</v>
      </c>
      <c r="L48" s="150">
        <v>57470</v>
      </c>
      <c r="P48" s="150"/>
    </row>
    <row r="49" spans="11:16" x14ac:dyDescent="0.2">
      <c r="K49" s="260" t="s">
        <v>261</v>
      </c>
      <c r="L49" s="150">
        <v>61230</v>
      </c>
      <c r="P49" s="150"/>
    </row>
    <row r="50" spans="11:16" x14ac:dyDescent="0.2">
      <c r="K50" s="261" t="s">
        <v>189</v>
      </c>
      <c r="L50" s="150">
        <v>65950</v>
      </c>
      <c r="P50" s="150"/>
    </row>
    <row r="51" spans="11:16" x14ac:dyDescent="0.2">
      <c r="K51" s="260" t="s">
        <v>293</v>
      </c>
      <c r="L51" s="150">
        <v>65950</v>
      </c>
      <c r="P51" s="150"/>
    </row>
    <row r="52" spans="11:16" x14ac:dyDescent="0.2">
      <c r="K52" s="260" t="s">
        <v>345</v>
      </c>
      <c r="L52" s="150">
        <v>53390</v>
      </c>
      <c r="P52" s="150"/>
    </row>
    <row r="53" spans="11:16" x14ac:dyDescent="0.2">
      <c r="K53" s="260" t="s">
        <v>346</v>
      </c>
      <c r="L53" s="150">
        <v>53390</v>
      </c>
      <c r="P53" s="150"/>
    </row>
    <row r="54" spans="11:16" x14ac:dyDescent="0.2">
      <c r="K54" s="260" t="s">
        <v>247</v>
      </c>
      <c r="L54" s="150">
        <v>57470</v>
      </c>
      <c r="P54" s="150"/>
    </row>
    <row r="55" spans="11:16" x14ac:dyDescent="0.2">
      <c r="K55" s="260" t="s">
        <v>248</v>
      </c>
      <c r="L55" s="150">
        <v>57470</v>
      </c>
      <c r="P55" s="150"/>
    </row>
    <row r="56" spans="11:16" x14ac:dyDescent="0.2">
      <c r="K56" s="260" t="s">
        <v>243</v>
      </c>
      <c r="L56" s="150">
        <v>57470</v>
      </c>
      <c r="P56" s="150"/>
    </row>
    <row r="57" spans="11:16" x14ac:dyDescent="0.2">
      <c r="K57" s="260" t="s">
        <v>244</v>
      </c>
      <c r="L57" s="150">
        <v>57470</v>
      </c>
      <c r="P57" s="150"/>
    </row>
    <row r="58" spans="11:16" x14ac:dyDescent="0.2">
      <c r="K58" s="260" t="s">
        <v>245</v>
      </c>
      <c r="L58" s="150">
        <v>57470</v>
      </c>
      <c r="P58" s="150"/>
    </row>
    <row r="59" spans="11:16" x14ac:dyDescent="0.2">
      <c r="K59" s="260" t="s">
        <v>246</v>
      </c>
      <c r="L59" s="150">
        <v>57470</v>
      </c>
      <c r="P59" s="150"/>
    </row>
    <row r="60" spans="11:16" x14ac:dyDescent="0.2">
      <c r="K60" s="260" t="s">
        <v>234</v>
      </c>
      <c r="L60" s="150">
        <v>57470</v>
      </c>
      <c r="P60" s="150"/>
    </row>
    <row r="61" spans="11:16" x14ac:dyDescent="0.2">
      <c r="K61" s="260" t="s">
        <v>262</v>
      </c>
      <c r="L61" s="150">
        <v>61230</v>
      </c>
      <c r="P61" s="150"/>
    </row>
    <row r="62" spans="11:16" x14ac:dyDescent="0.2">
      <c r="K62" s="260" t="s">
        <v>281</v>
      </c>
      <c r="L62" s="150">
        <v>65950</v>
      </c>
      <c r="P62" s="150"/>
    </row>
    <row r="63" spans="11:16" x14ac:dyDescent="0.2">
      <c r="K63" s="260" t="s">
        <v>336</v>
      </c>
      <c r="L63" s="150">
        <v>65950</v>
      </c>
      <c r="P63" s="150"/>
    </row>
    <row r="64" spans="11:16" x14ac:dyDescent="0.2">
      <c r="K64" s="260" t="s">
        <v>347</v>
      </c>
      <c r="L64" s="150">
        <v>65950</v>
      </c>
      <c r="P64" s="150"/>
    </row>
    <row r="65" spans="11:16" x14ac:dyDescent="0.2">
      <c r="K65" s="260" t="s">
        <v>263</v>
      </c>
      <c r="L65" s="150">
        <v>65950</v>
      </c>
    </row>
    <row r="66" spans="11:16" x14ac:dyDescent="0.2">
      <c r="K66" s="260" t="s">
        <v>348</v>
      </c>
      <c r="L66" s="150">
        <v>61230</v>
      </c>
      <c r="P66" s="150"/>
    </row>
    <row r="67" spans="11:16" x14ac:dyDescent="0.2">
      <c r="K67" s="260" t="s">
        <v>235</v>
      </c>
      <c r="L67" s="150">
        <v>57470</v>
      </c>
      <c r="P67" s="150"/>
    </row>
    <row r="68" spans="11:16" x14ac:dyDescent="0.2">
      <c r="K68" s="260" t="s">
        <v>349</v>
      </c>
      <c r="L68" s="150">
        <v>53390</v>
      </c>
      <c r="P68" s="150"/>
    </row>
    <row r="69" spans="11:16" x14ac:dyDescent="0.2">
      <c r="K69" s="260" t="s">
        <v>288</v>
      </c>
      <c r="L69" s="150">
        <v>57470</v>
      </c>
      <c r="P69" s="150"/>
    </row>
    <row r="70" spans="11:16" x14ac:dyDescent="0.2">
      <c r="K70" s="260" t="s">
        <v>274</v>
      </c>
      <c r="L70" s="150">
        <v>61230</v>
      </c>
      <c r="P70" s="150"/>
    </row>
    <row r="71" spans="11:16" x14ac:dyDescent="0.2">
      <c r="K71" s="260" t="s">
        <v>264</v>
      </c>
      <c r="L71" s="150">
        <v>65950</v>
      </c>
      <c r="P71" s="150"/>
    </row>
    <row r="72" spans="11:16" x14ac:dyDescent="0.2">
      <c r="K72" s="260" t="s">
        <v>350</v>
      </c>
      <c r="L72" s="150">
        <v>61230</v>
      </c>
      <c r="P72" s="150"/>
    </row>
    <row r="73" spans="11:16" x14ac:dyDescent="0.2">
      <c r="K73" s="260" t="s">
        <v>311</v>
      </c>
      <c r="L73" s="150">
        <v>57470</v>
      </c>
      <c r="P73" s="150"/>
    </row>
    <row r="74" spans="11:16" x14ac:dyDescent="0.2">
      <c r="K74" s="260" t="s">
        <v>351</v>
      </c>
      <c r="L74" s="150">
        <v>57470</v>
      </c>
      <c r="P74" s="150"/>
    </row>
    <row r="75" spans="11:16" x14ac:dyDescent="0.2">
      <c r="K75" s="260" t="s">
        <v>352</v>
      </c>
      <c r="L75" s="150">
        <v>61230</v>
      </c>
      <c r="P75" s="150"/>
    </row>
    <row r="76" spans="11:16" x14ac:dyDescent="0.2">
      <c r="K76" s="260" t="s">
        <v>305</v>
      </c>
      <c r="L76" s="150">
        <v>61230</v>
      </c>
      <c r="P76" s="150"/>
    </row>
    <row r="77" spans="11:16" x14ac:dyDescent="0.2">
      <c r="K77" s="261" t="s">
        <v>202</v>
      </c>
      <c r="L77" s="150">
        <v>53390</v>
      </c>
      <c r="P77" s="150"/>
    </row>
    <row r="78" spans="11:16" x14ac:dyDescent="0.2">
      <c r="K78" s="260" t="s">
        <v>218</v>
      </c>
      <c r="L78" s="150">
        <v>57470</v>
      </c>
      <c r="P78" s="150"/>
    </row>
    <row r="79" spans="11:16" x14ac:dyDescent="0.2">
      <c r="K79" s="260" t="s">
        <v>219</v>
      </c>
      <c r="L79" s="150">
        <v>53390</v>
      </c>
      <c r="P79" s="150"/>
    </row>
    <row r="80" spans="11:16" x14ac:dyDescent="0.2">
      <c r="K80" s="260" t="s">
        <v>236</v>
      </c>
      <c r="L80" s="150">
        <v>57470</v>
      </c>
      <c r="P80" s="150"/>
    </row>
    <row r="81" spans="11:16" x14ac:dyDescent="0.2">
      <c r="K81" s="260" t="s">
        <v>287</v>
      </c>
      <c r="L81" s="150">
        <v>53390</v>
      </c>
      <c r="P81" s="150"/>
    </row>
    <row r="82" spans="11:16" x14ac:dyDescent="0.2">
      <c r="K82" s="260" t="s">
        <v>353</v>
      </c>
      <c r="L82" s="150">
        <v>53390</v>
      </c>
      <c r="P82" s="150"/>
    </row>
    <row r="83" spans="11:16" x14ac:dyDescent="0.2">
      <c r="K83" s="260" t="s">
        <v>224</v>
      </c>
      <c r="L83" s="150">
        <v>65950</v>
      </c>
      <c r="P83" s="150"/>
    </row>
    <row r="84" spans="11:16" x14ac:dyDescent="0.2">
      <c r="K84" s="260" t="s">
        <v>277</v>
      </c>
      <c r="L84" s="150">
        <v>61230</v>
      </c>
      <c r="P84" s="150"/>
    </row>
    <row r="85" spans="11:16" x14ac:dyDescent="0.2">
      <c r="K85" s="261" t="s">
        <v>204</v>
      </c>
      <c r="L85" s="150">
        <v>65950</v>
      </c>
      <c r="P85" s="150"/>
    </row>
    <row r="86" spans="11:16" x14ac:dyDescent="0.2">
      <c r="K86" s="260" t="s">
        <v>294</v>
      </c>
      <c r="L86" s="150">
        <v>61230</v>
      </c>
      <c r="P86" s="150"/>
    </row>
    <row r="87" spans="11:16" x14ac:dyDescent="0.2">
      <c r="K87" s="260" t="s">
        <v>354</v>
      </c>
      <c r="L87" s="150">
        <v>61230</v>
      </c>
      <c r="P87" s="150"/>
    </row>
    <row r="88" spans="11:16" x14ac:dyDescent="0.2">
      <c r="K88" s="260" t="s">
        <v>266</v>
      </c>
      <c r="L88" s="150">
        <v>61230</v>
      </c>
      <c r="P88" s="150"/>
    </row>
    <row r="89" spans="11:16" x14ac:dyDescent="0.2">
      <c r="K89" s="260" t="s">
        <v>225</v>
      </c>
      <c r="L89" s="150">
        <v>61230</v>
      </c>
      <c r="P89" s="150"/>
    </row>
    <row r="90" spans="11:16" x14ac:dyDescent="0.2">
      <c r="K90" s="260" t="s">
        <v>226</v>
      </c>
      <c r="L90" s="150">
        <v>57470</v>
      </c>
      <c r="P90" s="150"/>
    </row>
    <row r="91" spans="11:16" x14ac:dyDescent="0.2">
      <c r="K91" s="260" t="s">
        <v>227</v>
      </c>
      <c r="L91" s="150">
        <v>57470</v>
      </c>
      <c r="P91" s="150"/>
    </row>
    <row r="92" spans="11:16" x14ac:dyDescent="0.2">
      <c r="K92" s="260" t="s">
        <v>267</v>
      </c>
      <c r="L92" s="150">
        <v>61230</v>
      </c>
      <c r="P92" s="150"/>
    </row>
    <row r="93" spans="11:16" x14ac:dyDescent="0.2">
      <c r="K93" s="260" t="s">
        <v>290</v>
      </c>
      <c r="L93" s="150">
        <v>61230</v>
      </c>
      <c r="P93" s="150"/>
    </row>
    <row r="94" spans="11:16" x14ac:dyDescent="0.2">
      <c r="K94" s="260" t="s">
        <v>268</v>
      </c>
      <c r="L94" s="150">
        <v>61230</v>
      </c>
      <c r="P94" s="150"/>
    </row>
    <row r="95" spans="11:16" x14ac:dyDescent="0.2">
      <c r="K95" s="261" t="s">
        <v>207</v>
      </c>
      <c r="L95" s="150">
        <v>53390</v>
      </c>
      <c r="P95" s="150"/>
    </row>
    <row r="96" spans="11:16" x14ac:dyDescent="0.2">
      <c r="K96" s="261" t="s">
        <v>355</v>
      </c>
      <c r="L96" s="150">
        <v>65950</v>
      </c>
      <c r="P96" s="150"/>
    </row>
    <row r="97" spans="11:16" x14ac:dyDescent="0.2">
      <c r="K97" s="260" t="s">
        <v>249</v>
      </c>
      <c r="L97" s="150">
        <v>57470</v>
      </c>
      <c r="P97" s="150"/>
    </row>
    <row r="98" spans="11:16" x14ac:dyDescent="0.2">
      <c r="K98" s="260" t="s">
        <v>254</v>
      </c>
      <c r="L98" s="150">
        <v>61230</v>
      </c>
    </row>
    <row r="99" spans="11:16" x14ac:dyDescent="0.2">
      <c r="K99" s="260" t="s">
        <v>282</v>
      </c>
      <c r="L99" s="150">
        <v>61230</v>
      </c>
    </row>
    <row r="100" spans="11:16" x14ac:dyDescent="0.2">
      <c r="K100" s="260" t="s">
        <v>356</v>
      </c>
      <c r="L100" s="150">
        <v>61230</v>
      </c>
      <c r="P100" s="150"/>
    </row>
    <row r="101" spans="11:16" x14ac:dyDescent="0.2">
      <c r="K101" s="260" t="s">
        <v>265</v>
      </c>
      <c r="L101" s="150">
        <v>61230</v>
      </c>
      <c r="P101" s="150"/>
    </row>
    <row r="102" spans="11:16" x14ac:dyDescent="0.2">
      <c r="K102" s="261" t="s">
        <v>190</v>
      </c>
      <c r="L102" s="150">
        <v>57470</v>
      </c>
      <c r="P102" s="150"/>
    </row>
    <row r="103" spans="11:16" x14ac:dyDescent="0.2">
      <c r="K103" s="261" t="s">
        <v>201</v>
      </c>
      <c r="L103" s="150">
        <v>53390</v>
      </c>
      <c r="P103" s="150"/>
    </row>
    <row r="104" spans="11:16" x14ac:dyDescent="0.2">
      <c r="K104" s="260" t="s">
        <v>283</v>
      </c>
      <c r="L104" s="150">
        <v>61230</v>
      </c>
      <c r="P104" s="150"/>
    </row>
    <row r="105" spans="11:16" x14ac:dyDescent="0.2">
      <c r="K105" s="261" t="s">
        <v>208</v>
      </c>
      <c r="L105" s="150">
        <v>61230</v>
      </c>
      <c r="P105" s="150"/>
    </row>
    <row r="106" spans="11:16" x14ac:dyDescent="0.2">
      <c r="K106" s="260" t="s">
        <v>292</v>
      </c>
      <c r="L106" s="150">
        <v>61230</v>
      </c>
      <c r="P106" s="150"/>
    </row>
    <row r="107" spans="11:16" x14ac:dyDescent="0.2">
      <c r="K107" s="261" t="s">
        <v>196</v>
      </c>
      <c r="L107" s="150">
        <v>65950</v>
      </c>
      <c r="P107" s="150"/>
    </row>
    <row r="108" spans="11:16" x14ac:dyDescent="0.2">
      <c r="K108" s="261" t="s">
        <v>197</v>
      </c>
      <c r="L108" s="150">
        <v>65950</v>
      </c>
      <c r="P108" s="150"/>
    </row>
    <row r="109" spans="11:16" x14ac:dyDescent="0.2">
      <c r="K109" s="260" t="s">
        <v>357</v>
      </c>
      <c r="L109" s="150">
        <v>65950</v>
      </c>
      <c r="P109" s="150"/>
    </row>
    <row r="110" spans="11:16" x14ac:dyDescent="0.2">
      <c r="K110" s="260" t="s">
        <v>278</v>
      </c>
      <c r="L110" s="150">
        <v>61230</v>
      </c>
      <c r="P110" s="150"/>
    </row>
    <row r="111" spans="11:16" x14ac:dyDescent="0.2">
      <c r="K111" s="261" t="s">
        <v>198</v>
      </c>
      <c r="L111" s="150">
        <v>65950</v>
      </c>
      <c r="P111" s="150"/>
    </row>
    <row r="112" spans="11:16" x14ac:dyDescent="0.2">
      <c r="K112" s="260" t="s">
        <v>228</v>
      </c>
      <c r="L112" s="150">
        <v>57470</v>
      </c>
      <c r="P112" s="150"/>
    </row>
    <row r="113" spans="11:16" x14ac:dyDescent="0.2">
      <c r="K113" s="260" t="s">
        <v>337</v>
      </c>
      <c r="L113" s="150">
        <v>65950</v>
      </c>
      <c r="P113" s="150"/>
    </row>
    <row r="114" spans="11:16" x14ac:dyDescent="0.2">
      <c r="K114" s="260" t="s">
        <v>255</v>
      </c>
      <c r="L114" s="150">
        <v>65950</v>
      </c>
      <c r="P114" s="150"/>
    </row>
    <row r="115" spans="11:16" x14ac:dyDescent="0.2">
      <c r="K115" s="260" t="s">
        <v>285</v>
      </c>
      <c r="L115" s="150">
        <v>65950</v>
      </c>
      <c r="P115" s="150"/>
    </row>
    <row r="116" spans="11:16" x14ac:dyDescent="0.2">
      <c r="K116" s="260" t="s">
        <v>256</v>
      </c>
      <c r="L116" s="150">
        <v>65950</v>
      </c>
      <c r="P116" s="150"/>
    </row>
    <row r="117" spans="11:16" x14ac:dyDescent="0.2">
      <c r="K117" s="260" t="s">
        <v>358</v>
      </c>
      <c r="L117" s="150">
        <v>61230</v>
      </c>
      <c r="P117" s="150"/>
    </row>
    <row r="118" spans="11:16" x14ac:dyDescent="0.2">
      <c r="K118" s="260" t="s">
        <v>229</v>
      </c>
      <c r="L118" s="150">
        <v>65950</v>
      </c>
      <c r="P118" s="150"/>
    </row>
    <row r="119" spans="11:16" x14ac:dyDescent="0.2">
      <c r="K119" s="260" t="s">
        <v>276</v>
      </c>
      <c r="L119" s="150">
        <v>61230</v>
      </c>
      <c r="P119" s="150"/>
    </row>
    <row r="120" spans="11:16" x14ac:dyDescent="0.2">
      <c r="K120" s="260" t="s">
        <v>232</v>
      </c>
      <c r="L120" s="150">
        <v>65950</v>
      </c>
      <c r="P120" s="150"/>
    </row>
    <row r="121" spans="11:16" x14ac:dyDescent="0.2">
      <c r="K121" s="260" t="s">
        <v>230</v>
      </c>
      <c r="L121" s="150">
        <v>61230</v>
      </c>
      <c r="P121" s="150"/>
    </row>
    <row r="122" spans="11:16" x14ac:dyDescent="0.2">
      <c r="K122" s="260" t="s">
        <v>312</v>
      </c>
      <c r="L122" s="150">
        <v>57470</v>
      </c>
      <c r="P122" s="150"/>
    </row>
    <row r="123" spans="11:16" x14ac:dyDescent="0.2">
      <c r="K123" s="260" t="s">
        <v>251</v>
      </c>
      <c r="L123" s="150">
        <v>61230</v>
      </c>
      <c r="P123" s="150"/>
    </row>
    <row r="124" spans="11:16" x14ac:dyDescent="0.2">
      <c r="K124" s="260" t="s">
        <v>257</v>
      </c>
      <c r="L124" s="150">
        <v>57470</v>
      </c>
      <c r="P124" s="150"/>
    </row>
    <row r="125" spans="11:16" x14ac:dyDescent="0.2">
      <c r="K125" s="260" t="s">
        <v>289</v>
      </c>
      <c r="L125" s="150">
        <v>53390</v>
      </c>
      <c r="P125" s="150"/>
    </row>
    <row r="126" spans="11:16" x14ac:dyDescent="0.2">
      <c r="K126" s="260" t="s">
        <v>238</v>
      </c>
      <c r="L126" s="150">
        <v>57470</v>
      </c>
      <c r="P126" s="150"/>
    </row>
    <row r="127" spans="11:16" x14ac:dyDescent="0.2">
      <c r="K127" s="260" t="s">
        <v>237</v>
      </c>
      <c r="L127" s="150">
        <v>57470</v>
      </c>
      <c r="P127" s="150"/>
    </row>
    <row r="128" spans="11:16" x14ac:dyDescent="0.2">
      <c r="K128" s="260" t="s">
        <v>216</v>
      </c>
      <c r="L128" s="150">
        <v>53390</v>
      </c>
      <c r="P128" s="150"/>
    </row>
    <row r="129" spans="11:17" x14ac:dyDescent="0.2">
      <c r="K129" s="260" t="s">
        <v>334</v>
      </c>
      <c r="L129" s="262">
        <v>61230</v>
      </c>
      <c r="P129" s="150"/>
    </row>
    <row r="130" spans="11:17" x14ac:dyDescent="0.2">
      <c r="K130" s="260" t="s">
        <v>302</v>
      </c>
      <c r="L130" s="150">
        <v>65950</v>
      </c>
      <c r="P130" s="150"/>
    </row>
    <row r="131" spans="11:17" x14ac:dyDescent="0.2">
      <c r="K131" s="260" t="s">
        <v>214</v>
      </c>
      <c r="L131" s="150">
        <v>53390</v>
      </c>
      <c r="P131" s="150"/>
    </row>
    <row r="132" spans="11:17" x14ac:dyDescent="0.2">
      <c r="K132" s="260" t="s">
        <v>314</v>
      </c>
      <c r="L132" s="150">
        <v>57470</v>
      </c>
      <c r="P132" s="150"/>
    </row>
    <row r="133" spans="11:17" x14ac:dyDescent="0.2">
      <c r="K133" s="260" t="s">
        <v>308</v>
      </c>
      <c r="L133" s="150">
        <v>53390</v>
      </c>
      <c r="P133" s="150"/>
    </row>
    <row r="134" spans="11:17" x14ac:dyDescent="0.2">
      <c r="K134" s="260" t="s">
        <v>338</v>
      </c>
      <c r="L134" s="150">
        <v>61230</v>
      </c>
      <c r="O134" s="150"/>
      <c r="P134" s="150"/>
      <c r="Q134" s="150"/>
    </row>
    <row r="135" spans="11:17" x14ac:dyDescent="0.2">
      <c r="K135" s="260" t="s">
        <v>313</v>
      </c>
      <c r="L135" s="150">
        <v>61230</v>
      </c>
      <c r="O135" s="150"/>
      <c r="P135" s="150"/>
      <c r="Q135" s="150"/>
    </row>
    <row r="136" spans="11:17" x14ac:dyDescent="0.2">
      <c r="K136" s="260" t="s">
        <v>339</v>
      </c>
      <c r="L136" s="150">
        <v>65950</v>
      </c>
      <c r="O136" s="150"/>
      <c r="P136" s="150"/>
      <c r="Q136" s="150"/>
    </row>
    <row r="137" spans="11:17" x14ac:dyDescent="0.2">
      <c r="K137" s="260" t="s">
        <v>359</v>
      </c>
      <c r="L137" s="150">
        <v>61230</v>
      </c>
      <c r="O137" s="150"/>
      <c r="P137" s="150"/>
      <c r="Q137" s="150"/>
    </row>
    <row r="138" spans="11:17" x14ac:dyDescent="0.2">
      <c r="K138" s="260" t="s">
        <v>269</v>
      </c>
      <c r="L138" s="150">
        <v>61230</v>
      </c>
      <c r="O138" s="150"/>
      <c r="P138" s="150"/>
      <c r="Q138" s="150"/>
    </row>
    <row r="139" spans="11:17" x14ac:dyDescent="0.2">
      <c r="K139" s="260" t="s">
        <v>296</v>
      </c>
      <c r="L139" s="150">
        <v>57470</v>
      </c>
      <c r="O139" s="150"/>
      <c r="P139" s="150"/>
      <c r="Q139" s="150"/>
    </row>
    <row r="140" spans="11:17" x14ac:dyDescent="0.2">
      <c r="K140" s="260" t="s">
        <v>284</v>
      </c>
      <c r="L140" s="150">
        <v>61230</v>
      </c>
      <c r="O140" s="150"/>
      <c r="P140" s="150"/>
      <c r="Q140" s="150"/>
    </row>
    <row r="141" spans="11:17" x14ac:dyDescent="0.2">
      <c r="K141" s="260" t="s">
        <v>360</v>
      </c>
      <c r="L141" s="150">
        <v>53390</v>
      </c>
      <c r="O141" s="150"/>
      <c r="P141" s="150"/>
      <c r="Q141" s="150"/>
    </row>
    <row r="142" spans="11:17" x14ac:dyDescent="0.2">
      <c r="K142" s="260" t="s">
        <v>279</v>
      </c>
      <c r="L142" s="150">
        <v>61230</v>
      </c>
      <c r="O142" s="150"/>
      <c r="P142" s="150"/>
      <c r="Q142" s="150"/>
    </row>
    <row r="143" spans="11:17" x14ac:dyDescent="0.2">
      <c r="K143" s="260" t="s">
        <v>310</v>
      </c>
      <c r="L143" s="150">
        <v>53390</v>
      </c>
    </row>
    <row r="144" spans="11:17" x14ac:dyDescent="0.2">
      <c r="K144" s="260" t="s">
        <v>231</v>
      </c>
      <c r="L144" s="150">
        <v>61230</v>
      </c>
    </row>
    <row r="145" spans="11:12" x14ac:dyDescent="0.2">
      <c r="K145" s="260" t="s">
        <v>306</v>
      </c>
      <c r="L145" s="150">
        <v>57470</v>
      </c>
    </row>
    <row r="146" spans="11:12" x14ac:dyDescent="0.2">
      <c r="K146" s="261" t="s">
        <v>205</v>
      </c>
      <c r="L146" s="150">
        <v>53390</v>
      </c>
    </row>
    <row r="147" spans="11:12" x14ac:dyDescent="0.2">
      <c r="K147" s="261" t="s">
        <v>361</v>
      </c>
      <c r="L147" s="150">
        <v>61230</v>
      </c>
    </row>
    <row r="148" spans="11:12" x14ac:dyDescent="0.2">
      <c r="K148" s="260" t="s">
        <v>271</v>
      </c>
      <c r="L148" s="150">
        <v>61230</v>
      </c>
    </row>
    <row r="149" spans="11:12" x14ac:dyDescent="0.2">
      <c r="K149" s="261" t="s">
        <v>199</v>
      </c>
      <c r="L149" s="150">
        <v>65950</v>
      </c>
    </row>
    <row r="150" spans="11:12" x14ac:dyDescent="0.2">
      <c r="K150" s="261" t="s">
        <v>206</v>
      </c>
      <c r="L150" s="150">
        <v>65950</v>
      </c>
    </row>
    <row r="151" spans="11:12" x14ac:dyDescent="0.2">
      <c r="K151" s="260" t="s">
        <v>340</v>
      </c>
      <c r="L151" s="150">
        <v>65950</v>
      </c>
    </row>
    <row r="152" spans="11:12" x14ac:dyDescent="0.2">
      <c r="K152" s="260" t="s">
        <v>239</v>
      </c>
      <c r="L152" s="150">
        <v>65950</v>
      </c>
    </row>
    <row r="153" spans="11:12" x14ac:dyDescent="0.2">
      <c r="K153" s="260" t="s">
        <v>240</v>
      </c>
      <c r="L153" s="150">
        <v>65950</v>
      </c>
    </row>
    <row r="154" spans="11:12" x14ac:dyDescent="0.2">
      <c r="K154" s="260" t="s">
        <v>241</v>
      </c>
      <c r="L154" s="150">
        <v>65950</v>
      </c>
    </row>
    <row r="155" spans="11:12" x14ac:dyDescent="0.2">
      <c r="K155" s="260" t="s">
        <v>242</v>
      </c>
      <c r="L155" s="150">
        <v>65950</v>
      </c>
    </row>
    <row r="156" spans="11:12" x14ac:dyDescent="0.2">
      <c r="K156" s="260" t="s">
        <v>362</v>
      </c>
      <c r="L156" s="150">
        <v>65950</v>
      </c>
    </row>
    <row r="157" spans="11:12" x14ac:dyDescent="0.2">
      <c r="K157" s="260" t="s">
        <v>286</v>
      </c>
      <c r="L157" s="150">
        <v>57470</v>
      </c>
    </row>
  </sheetData>
  <sortState ref="P4:P131">
    <sortCondition ref="P4"/>
  </sortState>
  <mergeCells count="2">
    <mergeCell ref="B2:I2"/>
    <mergeCell ref="Q2:T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Ficha inscrição fl.1</vt:lpstr>
      <vt:lpstr>P. financiamento fl.2</vt:lpstr>
      <vt:lpstr>P. financiamento fl.3</vt:lpstr>
      <vt:lpstr>P. financiamento fl.4</vt:lpstr>
      <vt:lpstr>P. financiamento fl.5</vt:lpstr>
      <vt:lpstr>Folha1</vt:lpstr>
    </vt:vector>
  </TitlesOfParts>
  <Company>IEFP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Cursos de Aprendizagem - Regulamento Específico 2012</dc:subject>
  <dc:creator>BMatias@iefp.pt;Pedro Santos;sandra.bernardo@iefp.pt</dc:creator>
  <cp:lastModifiedBy>Manuela Silvéria Santos</cp:lastModifiedBy>
  <cp:lastPrinted>2016-08-30T15:31:28Z</cp:lastPrinted>
  <dcterms:created xsi:type="dcterms:W3CDTF">1996-10-08T23:32:33Z</dcterms:created>
  <dcterms:modified xsi:type="dcterms:W3CDTF">2018-02-27T10:56:17Z</dcterms:modified>
</cp:coreProperties>
</file>