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Portal\"/>
    </mc:Choice>
  </mc:AlternateContent>
  <bookViews>
    <workbookView xWindow="0" yWindow="0" windowWidth="19200" windowHeight="10335" tabRatio="670" firstSheet="1" activeTab="2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62913"/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T9" i="7" l="1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Y8" i="7"/>
  <c r="Y9" i="7"/>
  <c r="Z9" i="7" s="1"/>
  <c r="Y10" i="7"/>
  <c r="Z10" i="7" s="1"/>
  <c r="Y11" i="7"/>
  <c r="Z11" i="7" s="1"/>
  <c r="Y12" i="7"/>
  <c r="Y13" i="7"/>
  <c r="Z13" i="7" s="1"/>
  <c r="Y14" i="7"/>
  <c r="Y15" i="7"/>
  <c r="Z15" i="7" s="1"/>
  <c r="Y16" i="7"/>
  <c r="AA16" i="7" s="1"/>
  <c r="AB16" i="7" s="1"/>
  <c r="Y17" i="7"/>
  <c r="Z17" i="7" s="1"/>
  <c r="Y18" i="7"/>
  <c r="AA18" i="7" s="1"/>
  <c r="AB18" i="7" s="1"/>
  <c r="Y19" i="7"/>
  <c r="Z19" i="7" s="1"/>
  <c r="Y20" i="7"/>
  <c r="AA20" i="7" s="1"/>
  <c r="AB20" i="7" s="1"/>
  <c r="Y21" i="7"/>
  <c r="Z21" i="7" s="1"/>
  <c r="Y22" i="7"/>
  <c r="AA22" i="7" s="1"/>
  <c r="AB22" i="7" s="1"/>
  <c r="Y23" i="7"/>
  <c r="Z23" i="7" s="1"/>
  <c r="Y24" i="7"/>
  <c r="AA24" i="7" s="1"/>
  <c r="AB24" i="7" s="1"/>
  <c r="Y25" i="7"/>
  <c r="Z25" i="7" s="1"/>
  <c r="Y26" i="7"/>
  <c r="AA26" i="7" s="1"/>
  <c r="AB26" i="7" s="1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AC26" i="7" s="1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AC18" i="7" l="1"/>
  <c r="AC16" i="7"/>
  <c r="AC24" i="7"/>
  <c r="AC22" i="7"/>
  <c r="AC20" i="7"/>
  <c r="Z18" i="7"/>
  <c r="Z26" i="7"/>
  <c r="AA25" i="7"/>
  <c r="AA23" i="7"/>
  <c r="AA21" i="7"/>
  <c r="AA19" i="7"/>
  <c r="AA17" i="7"/>
  <c r="AB17" i="7" s="1"/>
  <c r="AC17" i="7" s="1"/>
  <c r="AA15" i="7"/>
  <c r="AB15" i="7" s="1"/>
  <c r="AC15" i="7" s="1"/>
  <c r="AA13" i="7"/>
  <c r="AB13" i="7" s="1"/>
  <c r="AC13" i="7" s="1"/>
  <c r="AA11" i="7"/>
  <c r="AA9" i="7"/>
  <c r="AB9" i="7" s="1"/>
  <c r="AC9" i="7" s="1"/>
  <c r="AB11" i="7"/>
  <c r="AC11" i="7" s="1"/>
  <c r="Z22" i="7"/>
  <c r="Z14" i="7"/>
  <c r="AA14" i="7"/>
  <c r="AB14" i="7" s="1"/>
  <c r="AC14" i="7" s="1"/>
  <c r="AA12" i="7"/>
  <c r="AB12" i="7" s="1"/>
  <c r="AC12" i="7" s="1"/>
  <c r="AA10" i="7"/>
  <c r="AB10" i="7" s="1"/>
  <c r="AC10" i="7" s="1"/>
  <c r="AA8" i="7"/>
  <c r="AB8" i="7" s="1"/>
  <c r="AC8" i="7" s="1"/>
  <c r="AB25" i="7"/>
  <c r="AC25" i="7" s="1"/>
  <c r="AB23" i="7"/>
  <c r="AC23" i="7" s="1"/>
  <c r="AB21" i="7"/>
  <c r="AC21" i="7" s="1"/>
  <c r="AB19" i="7"/>
  <c r="AC19" i="7" s="1"/>
  <c r="Z24" i="7"/>
  <c r="Z20" i="7"/>
  <c r="Z16" i="7"/>
  <c r="Z12" i="7"/>
  <c r="Z8" i="7"/>
  <c r="T7" i="7" l="1"/>
  <c r="X7" i="7" l="1"/>
  <c r="Y7" i="7"/>
  <c r="T8" i="7"/>
  <c r="W7" i="7"/>
  <c r="G9" i="4"/>
  <c r="L28" i="7"/>
  <c r="N28" i="7"/>
  <c r="O28" i="7"/>
  <c r="P28" i="7"/>
  <c r="R28" i="7"/>
  <c r="U28" i="7"/>
  <c r="J28" i="7"/>
  <c r="AA7" i="7" l="1"/>
  <c r="AB7" i="7" s="1"/>
  <c r="Z7" i="7"/>
  <c r="T28" i="7"/>
  <c r="AC7" i="7" l="1"/>
  <c r="AC28" i="7" l="1"/>
  <c r="G16" i="4" s="1"/>
  <c r="G17" i="4" s="1"/>
</calcChain>
</file>

<file path=xl/sharedStrings.xml><?xml version="1.0" encoding="utf-8"?>
<sst xmlns="http://schemas.openxmlformats.org/spreadsheetml/2006/main" count="376" uniqueCount="354">
  <si>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</si>
  <si>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</si>
  <si>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</si>
  <si>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</si>
  <si>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</si>
  <si>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</si>
  <si>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</si>
  <si>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</si>
  <si>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</si>
  <si>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</si>
  <si>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</si>
  <si>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</si>
  <si>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</si>
  <si>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</si>
  <si>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</si>
  <si>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</si>
  <si>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</si>
  <si>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</si>
  <si>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</si>
  <si>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</si>
  <si>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</si>
  <si>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</si>
  <si>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</si>
  <si>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</si>
  <si>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</si>
  <si>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</si>
  <si>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</si>
  <si>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</si>
  <si>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</si>
  <si>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</si>
  <si>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</si>
  <si>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</si>
  <si>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</si>
  <si>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</si>
  <si>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</si>
  <si>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</si>
  <si>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</si>
  <si>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</si>
  <si>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</si>
  <si>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</si>
  <si>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</si>
  <si>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</si>
  <si>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</si>
  <si>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</si>
  <si>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</si>
  <si>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</si>
  <si>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</si>
  <si>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</si>
  <si>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</si>
  <si>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</si>
  <si>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</si>
  <si>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</si>
  <si>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</si>
  <si>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</si>
  <si>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</si>
  <si>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</si>
  <si>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</si>
  <si>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</si>
  <si>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</si>
  <si>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</si>
  <si>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</si>
  <si>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</si>
  <si>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</si>
  <si>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</si>
  <si>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</si>
  <si>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</si>
  <si>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</si>
  <si>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</si>
  <si>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</si>
  <si>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</si>
  <si>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</si>
  <si>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</si>
  <si>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</si>
  <si>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</si>
  <si>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</si>
  <si>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</si>
  <si>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</si>
  <si>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</si>
  <si>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Formação</t>
  </si>
  <si>
    <t>Volume de horas de Formação</t>
  </si>
  <si>
    <t>Volume de dias de Formação</t>
  </si>
  <si>
    <t>SC</t>
  </si>
  <si>
    <t>C</t>
  </si>
  <si>
    <t>T</t>
  </si>
  <si>
    <t>FPCT</t>
  </si>
  <si>
    <t>Totais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</si>
  <si>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</si>
  <si>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</si>
  <si>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</si>
  <si>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</si>
  <si>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</si>
  <si>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</si>
  <si>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</si>
  <si>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</si>
  <si>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</si>
  <si>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</si>
  <si>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</si>
  <si>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</si>
  <si>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</si>
  <si>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</si>
  <si>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</si>
  <si>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</si>
  <si>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</si>
  <si>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</si>
  <si>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</si>
  <si>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</si>
  <si>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</si>
  <si>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</si>
  <si>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</si>
  <si>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</si>
  <si>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</si>
  <si>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</si>
  <si>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</si>
  <si>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</si>
  <si>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</si>
  <si>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</si>
  <si>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</si>
  <si>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</si>
  <si>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</si>
  <si>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</si>
  <si>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</si>
  <si>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</si>
  <si>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</si>
  <si>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</si>
  <si>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</si>
  <si>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</si>
  <si>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</si>
  <si>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</si>
  <si>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</si>
  <si>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</si>
  <si>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</si>
  <si>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</si>
  <si>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</si>
  <si>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</si>
  <si>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</si>
  <si>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</si>
  <si>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</si>
  <si>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</si>
  <si>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</si>
  <si>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</si>
  <si>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</si>
  <si>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</si>
  <si>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</si>
  <si>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</si>
  <si>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</si>
  <si>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</si>
  <si>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</si>
  <si>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</si>
  <si>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</si>
  <si>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</si>
  <si>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</si>
  <si>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</si>
  <si>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</si>
  <si>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</si>
  <si>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</si>
  <si>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</si>
  <si>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</si>
  <si>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</si>
  <si>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</si>
  <si>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</si>
  <si>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</si>
  <si>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</si>
  <si>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</si>
  <si>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</si>
  <si>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</si>
  <si>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</si>
  <si>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</si>
  <si>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</si>
  <si>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</si>
  <si>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</si>
  <si>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</si>
  <si>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</si>
  <si>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</si>
  <si>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</si>
  <si>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</si>
  <si>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</si>
  <si>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</si>
  <si>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</si>
  <si>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</si>
  <si>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</si>
  <si>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</si>
  <si>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</si>
  <si>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</si>
  <si>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</si>
  <si>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</si>
  <si>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</si>
  <si>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</si>
  <si>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</si>
  <si>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</si>
  <si>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</si>
  <si>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</si>
  <si>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Artesão/ã das Artes do Metal</t>
  </si>
  <si>
    <t>Artesão/ã das Artes do Têxtil</t>
  </si>
  <si>
    <t>Artesão/ã das Artes e Ofícios em Madeira - Marceneiro/a Embutidor/a</t>
  </si>
  <si>
    <t>Artesão/ã das Artes e Ofícios em Madeira - Marceneiro/a Entalhador/a</t>
  </si>
  <si>
    <t>Pintor/a Artístico/a em Azulejo</t>
  </si>
  <si>
    <t>Técnico/a de Ourivesaria</t>
  </si>
  <si>
    <t>Técnico/a de Ourivesaria de Pratas Graúdas/Cinzelador/a</t>
  </si>
  <si>
    <t>Técnico/a de Pintura Decorativa</t>
  </si>
  <si>
    <t>Técnico/a de Vidro Artístico</t>
  </si>
  <si>
    <t>Assistente de Arqueólogo/a</t>
  </si>
  <si>
    <t>Técnico/a de Museografia e Gestão do Património</t>
  </si>
  <si>
    <t>Técnico/a de Informação, Documentação e Comunicação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</si>
  <si>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</si>
  <si>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</si>
  <si>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</si>
  <si>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</si>
  <si>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</si>
  <si>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</si>
  <si>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</si>
  <si>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</si>
  <si>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</si>
  <si>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</si>
  <si>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</si>
  <si>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</si>
  <si>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</si>
  <si>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</si>
  <si>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</si>
  <si>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</si>
  <si>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</si>
  <si>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</si>
  <si>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</si>
  <si>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</si>
  <si>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</si>
  <si>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</si>
  <si>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</si>
  <si>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CNC</t>
  </si>
  <si>
    <t>Técnico/a de Maquinação e Programação CNC</t>
  </si>
  <si>
    <t>Técnico/a de Planeamento Industrial de Metalurgia e Metalomecânica</t>
  </si>
  <si>
    <t>Técnico/a de Produção e Transformação de Compósitos</t>
  </si>
  <si>
    <t>Técnico/a de Projeto de Moldes e Modelos - Fundição</t>
  </si>
  <si>
    <t>Técnico/a de Tratamento de Metais</t>
  </si>
  <si>
    <t>Técnico/a de Projeto Aeronáutico</t>
  </si>
  <si>
    <t>Desenhador/a de Sistemas de Refrigeração e Climatização</t>
  </si>
  <si>
    <t>Técnico/a de Eletrotecnia</t>
  </si>
  <si>
    <t>Técnico/a de Gás</t>
  </si>
  <si>
    <t>Técnico/a de Instalações Elétricas</t>
  </si>
  <si>
    <t>Técnico/a de Refrigeração e Climatização</t>
  </si>
  <si>
    <t xml:space="preserve">Técnico/a de Redes Elétricas 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</si>
  <si>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</si>
  <si>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</si>
  <si>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</si>
  <si>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</si>
  <si>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</si>
  <si>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</si>
  <si>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</si>
  <si>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</si>
  <si>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</si>
  <si>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</si>
  <si>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</si>
  <si>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</si>
  <si>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</si>
  <si>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</si>
  <si>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Construção Naval / Embarcações de Recreio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</si>
  <si>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</si>
  <si>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</si>
  <si>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</si>
  <si>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</si>
  <si>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</si>
  <si>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</si>
  <si>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</si>
  <si>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</si>
  <si>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</si>
  <si>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</si>
  <si>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</si>
  <si>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</si>
  <si>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</si>
  <si>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</si>
  <si>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Máquinas Retas</t>
  </si>
  <si>
    <t>Técnico/a de Tecelagem</t>
  </si>
  <si>
    <t>Técnico/a de Cerâmica</t>
  </si>
  <si>
    <t xml:space="preserve">Técnico/a de Vidro </t>
  </si>
  <si>
    <t>Técnico/a de Cerâmica Criativa</t>
  </si>
  <si>
    <t>Técnico/a de Desenho de Mobiliário</t>
  </si>
  <si>
    <t>Técnico/a de Gestão da Produção da Indústria da Cortiça</t>
  </si>
  <si>
    <t xml:space="preserve">Técnico/a de Acabamento de Madeira e Mobiliário </t>
  </si>
  <si>
    <t xml:space="preserve">Técnico/a de Programação e Operação em Máquinas de Transformação de Madeira </t>
  </si>
  <si>
    <t xml:space="preserve">Técnico/a de Laboratório Cerâmico </t>
  </si>
  <si>
    <t xml:space="preserve">Técnico/a de Pintura Cerâmica </t>
  </si>
  <si>
    <t xml:space="preserve">Técnico/a de Transformação de Polímeros/Processos de Produção </t>
  </si>
  <si>
    <t>Técnico/a de Desenho da Construção Civil</t>
  </si>
  <si>
    <t>Técnico/a de Ensaios da Construção Civil e Obras Públicas</t>
  </si>
  <si>
    <t>Técnico/a de Medições e Orçamentos</t>
  </si>
  <si>
    <t>Técnico/a de Obra / Condutor de Obra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</si>
  <si>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</si>
  <si>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</si>
  <si>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</si>
  <si>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</si>
  <si>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</si>
  <si>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</si>
  <si>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 xml:space="preserve">Técnico/a de Máquinas Florestais </t>
  </si>
  <si>
    <t>Técnico/a de Aquicultura</t>
  </si>
  <si>
    <t>Técnico/a de Ótica Ocular</t>
  </si>
  <si>
    <t>Técnico/a de Design de Moda</t>
  </si>
  <si>
    <t>Técnico/a de Malhas - Máquinas de Peúgas e Meias e Seamless</t>
  </si>
  <si>
    <t>Técnico/a Auxiliar de Saúde</t>
  </si>
  <si>
    <t>Técnico/a de Termalismo</t>
  </si>
  <si>
    <t>Técnico/a de Ação Educativa</t>
  </si>
  <si>
    <t>Animador/a Sociocultural</t>
  </si>
  <si>
    <t xml:space="preserve">Técnico/a de Apoio Familiar e de Apoio à Comunidade  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</si>
  <si>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</si>
  <si>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</si>
  <si>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</si>
  <si>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</si>
  <si>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</si>
  <si>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</si>
  <si>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</si>
  <si>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</si>
  <si>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Serviços Funerários</t>
  </si>
  <si>
    <t>Esteticista-Cosmetologista</t>
  </si>
  <si>
    <t>Técnico/a de Transportes</t>
  </si>
  <si>
    <t>Técnico/a de Gestão do Ambiente</t>
  </si>
  <si>
    <t>Técnico/a de Proteção Civil</t>
  </si>
  <si>
    <t>Técnico/a de Socorros e Emergências de Aeródromo</t>
  </si>
  <si>
    <t>Técnico/a de Segurança e Higiene do Trabalho</t>
  </si>
  <si>
    <t xml:space="preserve">225. História e Arqueologia </t>
  </si>
  <si>
    <t>9.</t>
  </si>
  <si>
    <t>Montante subsídio turma / curso</t>
  </si>
  <si>
    <t>Custo curso / 
mês</t>
  </si>
  <si>
    <t>Meses</t>
  </si>
  <si>
    <t>Montante do subsídio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</si>
  <si>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</si>
  <si>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</si>
  <si>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</si>
  <si>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</si>
  <si>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</si>
  <si>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</si>
  <si>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</si>
  <si>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</si>
  <si>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Regime Transitório</t>
  </si>
  <si>
    <t>N.º de formandos &lt; 14- Nova</t>
  </si>
  <si>
    <t xml:space="preserve">cálculo 10% </t>
  </si>
  <si>
    <t>N.º formandos apurado &lt; 14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</si>
  <si>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</si>
  <si>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</si>
  <si>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</si>
  <si>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</si>
  <si>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</si>
  <si>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Sistemas de Tratamento de Águas</t>
  </si>
  <si>
    <t>Técnico/a de Soldadura</t>
  </si>
  <si>
    <t>Técnico/a Industrial de rolhas de Cortiça</t>
  </si>
  <si>
    <t>Tipologia de Operação</t>
  </si>
  <si>
    <t xml:space="preserve"> MINISTÉRIO DO TRABALHO, SOLIDARIEDADE E SEGURANÇA SOCIAL</t>
  </si>
  <si>
    <t>Técnico/a de Distribuição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</si>
  <si>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</si>
  <si>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</si>
  <si>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</si>
  <si>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</si>
  <si>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</si>
  <si>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</si>
  <si>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</si>
  <si>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</si>
  <si>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</si>
  <si>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de Tráfego de Assistência em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</si>
</sst>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5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6"/>
      <color theme="1"/>
      <name val="Calibri"/>
      <family val="2"/>
      <scheme val="minor"/>
    </font>
    <font>
      <sz val="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555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8" borderId="1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2" fontId="2" fillId="0" borderId="0" xfId="0" applyNumberFormat="1" applyFont="1" applyProtection="1">
      <protection locked="0"/>
    </xf>
    <xf numFmtId="171" fontId="9" fillId="10" borderId="13" xfId="0" applyNumberFormat="1" applyFont="1" applyFill="1" applyBorder="1" applyAlignment="1" applyProtection="1">
      <alignment horizontal="right" vertical="center"/>
    </xf>
    <xf numFmtId="2" fontId="9" fillId="10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5" fillId="8" borderId="14" xfId="0" applyFont="1" applyFill="1" applyBorder="1" applyAlignment="1" applyProtection="1">
      <alignment vertical="center"/>
    </xf>
    <xf numFmtId="0" fontId="5" fillId="8" borderId="15" xfId="0" applyFont="1" applyFill="1" applyBorder="1" applyAlignment="1" applyProtection="1">
      <alignment vertical="center"/>
    </xf>
    <xf numFmtId="0" fontId="5" fillId="10" borderId="1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right" vertical="center"/>
    </xf>
    <xf numFmtId="0" fontId="5" fillId="10" borderId="13" xfId="0" applyFont="1" applyFill="1" applyBorder="1" applyAlignment="1" applyProtection="1">
      <alignment horizontal="center" vertical="center" shrinkToFit="1"/>
    </xf>
    <xf numFmtId="172" fontId="12" fillId="6" borderId="1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vertical="center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" fontId="9" fillId="10" borderId="13" xfId="0" applyNumberFormat="1" applyFont="1" applyFill="1" applyBorder="1" applyAlignment="1" applyProtection="1">
      <alignment horizontal="right" vertical="center"/>
    </xf>
    <xf numFmtId="9" fontId="2" fillId="0" borderId="0" xfId="0" applyNumberFormat="1" applyFont="1" applyProtection="1">
      <protection locked="0"/>
    </xf>
    <xf numFmtId="171" fontId="2" fillId="0" borderId="0" xfId="0" applyNumberFormat="1" applyFont="1" applyProtection="1">
      <protection locked="0"/>
    </xf>
    <xf numFmtId="173" fontId="16" fillId="10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1" xfId="0" applyFont="1" applyFill="1" applyBorder="1" applyAlignment="1" applyProtection="1">
      <alignment horizontal="right" vertical="center" shrinkToFit="1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0" fontId="23" fillId="12" borderId="10" xfId="1" applyFont="1" applyFill="1" applyBorder="1" applyAlignment="1">
      <alignment horizontal="center" vertical="center" wrapText="1"/>
    </xf>
    <xf numFmtId="0" fontId="23" fillId="12" borderId="12" xfId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protection locked="0"/>
    </xf>
    <xf numFmtId="0" fontId="10" fillId="0" borderId="3" xfId="0" applyFont="1" applyBorder="1" applyAlignment="1" applyProtection="1">
      <alignment textRotation="90"/>
      <protection locked="0"/>
    </xf>
    <xf numFmtId="0" fontId="10" fillId="0" borderId="4" xfId="0" applyFont="1" applyBorder="1" applyAlignment="1" applyProtection="1">
      <protection locked="0"/>
    </xf>
    <xf numFmtId="0" fontId="10" fillId="0" borderId="5" xfId="0" applyFont="1" applyBorder="1" applyAlignment="1" applyProtection="1">
      <alignment textRotation="90"/>
      <protection locked="0"/>
    </xf>
    <xf numFmtId="0" fontId="10" fillId="0" borderId="7" xfId="0" applyFont="1" applyBorder="1" applyAlignment="1" applyProtection="1"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8" borderId="14" xfId="0" applyFont="1" applyFill="1" applyBorder="1" applyAlignment="1" applyProtection="1">
      <alignment horizontal="center" vertical="center" shrinkToFit="1"/>
      <protection locked="0"/>
    </xf>
    <xf numFmtId="0" fontId="5" fillId="8" borderId="9" xfId="0" applyFont="1" applyFill="1" applyBorder="1" applyAlignment="1" applyProtection="1">
      <alignment horizontal="center" vertical="center" shrinkToFit="1"/>
      <protection locked="0"/>
    </xf>
    <xf numFmtId="0" fontId="5" fillId="8" borderId="15" xfId="0" applyFont="1" applyFill="1" applyBorder="1" applyAlignment="1" applyProtection="1">
      <alignment horizontal="center" vertical="center" shrinkToFit="1"/>
      <protection locked="0"/>
    </xf>
    <xf numFmtId="0" fontId="5" fillId="10" borderId="14" xfId="0" applyFont="1" applyFill="1" applyBorder="1" applyAlignment="1" applyProtection="1">
      <alignment horizontal="center" vertical="center" shrinkToFit="1"/>
    </xf>
    <xf numFmtId="0" fontId="5" fillId="10" borderId="15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5" fillId="10" borderId="14" xfId="0" applyFont="1" applyFill="1" applyBorder="1" applyAlignment="1" applyProtection="1">
      <alignment horizontal="center" vertical="center"/>
    </xf>
    <xf numFmtId="0" fontId="5" fillId="10" borderId="15" xfId="0" applyFont="1" applyFill="1" applyBorder="1" applyAlignment="1" applyProtection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1" borderId="14" xfId="0" applyNumberFormat="1" applyFont="1" applyFill="1" applyBorder="1" applyAlignment="1" applyProtection="1">
      <alignment horizontal="right" vertical="center" shrinkToFit="1"/>
    </xf>
    <xf numFmtId="173" fontId="12" fillId="11" borderId="9" xfId="0" applyNumberFormat="1" applyFont="1" applyFill="1" applyBorder="1" applyAlignment="1" applyProtection="1">
      <alignment horizontal="right" vertical="center" shrinkToFit="1"/>
    </xf>
    <xf numFmtId="173" fontId="12" fillId="11" borderId="15" xfId="0" applyNumberFormat="1" applyFont="1" applyFill="1" applyBorder="1" applyAlignment="1" applyProtection="1">
      <alignment horizontal="right" vertical="center" shrinkToFit="1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0" fillId="4" borderId="0" xfId="0" applyFont="1" applyFill="1" applyAlignment="1">
      <alignment horizontal="left"/>
    </xf>
    <xf numFmtId="0" fontId="20" fillId="9" borderId="0" xfId="0" applyFont="1" applyFill="1" applyAlignment="1">
      <alignment horizontal="left"/>
    </xf>
    <xf numFmtId="0" fontId="0" fillId="5" borderId="0" xfId="0" applyFill="1"/>
    <xf numFmtId="0" fontId="19" fillId="5" borderId="0" xfId="0" applyFont="1" applyFill="1"/>
    <xf numFmtId="172" fontId="0" fillId="0" borderId="0" xfId="0" applyNumberFormat="1" applyAlignment="1">
      <alignment horizontal="right"/>
    </xf>
  </cellXfs>
  <cellStyles count="3">
    <cellStyle name="Normal" xfId="0" builtinId="0"/>
    <cellStyle name="Normal 2" xfId="2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>
    <xdr:from>
      <xdr:col>7</xdr:col>
      <xdr:colOff>136071</xdr:colOff>
      <xdr:row>73</xdr:row>
      <xdr:rowOff>122875</xdr:rowOff>
    </xdr:from>
    <xdr:to>
      <xdr:col>16</xdr:col>
      <xdr:colOff>277585</xdr:colOff>
      <xdr:row>77</xdr:row>
      <xdr:rowOff>50347</xdr:rowOff>
    </xdr:to>
    <xdr:pic>
      <xdr:nvPicPr>
        <xdr:cNvPr id="14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946" y="9756732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/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>
    <xdr:from>
      <xdr:col>6</xdr:col>
      <xdr:colOff>241789</xdr:colOff>
      <xdr:row>54</xdr:row>
      <xdr:rowOff>58615</xdr:rowOff>
    </xdr:from>
    <xdr:to>
      <xdr:col>15</xdr:col>
      <xdr:colOff>54114</xdr:colOff>
      <xdr:row>57</xdr:row>
      <xdr:rowOff>103318</xdr:rowOff>
    </xdr:to>
    <xdr:pic>
      <xdr:nvPicPr>
        <xdr:cNvPr id="18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462" y="8462596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365124</xdr:colOff>
      <xdr:row>45</xdr:row>
      <xdr:rowOff>101291</xdr:rowOff>
    </xdr:from>
    <xdr:to>
      <xdr:col>11</xdr:col>
      <xdr:colOff>92075</xdr:colOff>
      <xdr:row>49</xdr:row>
      <xdr:rowOff>34925</xdr:rowOff>
    </xdr:to>
    <xdr:pic>
      <xdr:nvPicPr>
        <xdr:cNvPr id="3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812" y="8721416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329711</xdr:colOff>
      <xdr:row>48</xdr:row>
      <xdr:rowOff>87923</xdr:rowOff>
    </xdr:from>
    <xdr:to>
      <xdr:col>6</xdr:col>
      <xdr:colOff>303945</xdr:colOff>
      <xdr:row>51</xdr:row>
      <xdr:rowOff>131460</xdr:rowOff>
    </xdr:to>
    <xdr:pic>
      <xdr:nvPicPr>
        <xdr:cNvPr id="2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7759211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637442</xdr:colOff>
      <xdr:row>54</xdr:row>
      <xdr:rowOff>117230</xdr:rowOff>
    </xdr:from>
    <xdr:to>
      <xdr:col>5</xdr:col>
      <xdr:colOff>252657</xdr:colOff>
      <xdr:row>58</xdr:row>
      <xdr:rowOff>6903</xdr:rowOff>
    </xdr:to>
    <xdr:pic>
      <xdr:nvPicPr>
        <xdr:cNvPr id="2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2" y="9964615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1:Y78"/>
  <sheetViews>
    <sheetView showGridLines="0" zoomScale="140" zoomScaleNormal="140" workbookViewId="0">
      <selection activeCell="E81" sqref="E81"/>
    </sheetView>
  </sheetViews>
  <sheetFormatPr defaultColWidth="7.85546875" defaultRowHeight="11.25" x14ac:dyDescent="0.2"/>
  <cols>
    <col min="1" max="1" width="0.5703125" style="4" customWidth="1"/>
    <col min="2" max="2" width="1.85546875" style="4" customWidth="1"/>
    <col min="3" max="3" width="5" style="4" customWidth="1"/>
    <col min="4" max="4" width="5.42578125" style="4" customWidth="1"/>
    <col min="5" max="5" width="6.140625" style="4" customWidth="1"/>
    <col min="6" max="6" width="3.140625" style="4" customWidth="1"/>
    <col min="7" max="7" width="2.85546875" style="4" customWidth="1"/>
    <col min="8" max="8" width="4.42578125" style="4" customWidth="1"/>
    <col min="9" max="9" width="4" style="4" customWidth="1"/>
    <col min="10" max="10" width="6.7109375" style="4" customWidth="1"/>
    <col min="11" max="11" width="6.5703125" style="4" customWidth="1"/>
    <col min="12" max="12" width="1.7109375" style="4" customWidth="1"/>
    <col min="13" max="13" width="7.5703125" style="4" customWidth="1"/>
    <col min="14" max="14" width="1.5703125" style="4" customWidth="1"/>
    <col min="15" max="15" width="2.140625" style="4" customWidth="1"/>
    <col min="16" max="16" width="5.28515625" style="4" customWidth="1"/>
    <col min="17" max="17" width="4.42578125" style="4" customWidth="1"/>
    <col min="18" max="18" width="3" style="4" customWidth="1"/>
    <col min="19" max="19" width="5.42578125" style="4" customWidth="1"/>
    <col min="20" max="20" width="4.7109375" style="4" customWidth="1"/>
    <col min="21" max="21" width="2.85546875" style="4" customWidth="1"/>
    <col min="22" max="22" width="2.5703125" style="4" customWidth="1"/>
    <col min="23" max="23" width="5.5703125" style="4" customWidth="1"/>
    <col min="24" max="24" width="4.28515625" style="4" customWidth="1"/>
    <col min="25" max="25" width="1" style="4" customWidth="1"/>
    <col min="26" max="26" width="0.85546875" style="4" customWidth="1"/>
    <col min="27" max="16384" width="7.85546875" style="4"/>
  </cols>
  <sheetData>
    <row r="1" spans="2:25" ht="18" customHeight="1" x14ac:dyDescent="0.2">
      <c r="B1" s="1"/>
      <c r="C1" s="2"/>
      <c r="D1" s="2"/>
      <c r="E1" s="3"/>
      <c r="F1" s="289" t="s">
        <v>342</v>
      </c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1"/>
    </row>
    <row r="2" spans="2:25" ht="15" customHeight="1" x14ac:dyDescent="0.2">
      <c r="B2" s="5"/>
      <c r="C2" s="6"/>
      <c r="D2" s="6"/>
      <c r="E2" s="7"/>
      <c r="F2" s="301" t="s">
        <v>22</v>
      </c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</row>
    <row r="3" spans="2:25" ht="10.5" customHeight="1" x14ac:dyDescent="0.2">
      <c r="B3" s="307"/>
      <c r="C3" s="308"/>
      <c r="D3" s="308"/>
      <c r="E3" s="309"/>
      <c r="F3" s="298" t="s">
        <v>28</v>
      </c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300"/>
    </row>
    <row r="4" spans="2:25" ht="12.75" customHeight="1" x14ac:dyDescent="0.2">
      <c r="B4" s="304"/>
      <c r="C4" s="305"/>
      <c r="D4" s="305"/>
      <c r="E4" s="306"/>
      <c r="F4" s="298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300"/>
    </row>
    <row r="5" spans="2:25" ht="19.5" customHeight="1" x14ac:dyDescent="0.2">
      <c r="B5" s="310" t="s">
        <v>132</v>
      </c>
      <c r="C5" s="311"/>
      <c r="D5" s="311"/>
      <c r="E5" s="312"/>
      <c r="F5" s="298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300"/>
    </row>
    <row r="6" spans="2:25" ht="12.75" customHeight="1" x14ac:dyDescent="0.2">
      <c r="B6" s="292"/>
      <c r="C6" s="293"/>
      <c r="D6" s="293"/>
      <c r="E6" s="294"/>
      <c r="F6" s="295" t="s">
        <v>327</v>
      </c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7"/>
    </row>
    <row r="7" spans="2:25" ht="12.95" customHeight="1" x14ac:dyDescent="0.2">
      <c r="B7" s="316" t="s">
        <v>29</v>
      </c>
      <c r="C7" s="316"/>
      <c r="D7" s="316"/>
      <c r="E7" s="31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315" t="s">
        <v>7</v>
      </c>
      <c r="D8" s="315"/>
      <c r="E8" s="3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9" t="s">
        <v>40</v>
      </c>
      <c r="C9" s="210"/>
      <c r="D9" s="210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13" t="s">
        <v>41</v>
      </c>
      <c r="S9" s="12"/>
      <c r="T9" s="12"/>
      <c r="U9" s="12"/>
      <c r="V9" s="317"/>
      <c r="W9" s="317"/>
      <c r="X9" s="317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9.9499999999999993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9.9499999999999993" customHeight="1" x14ac:dyDescent="0.2">
      <c r="B17" s="27"/>
      <c r="C17" s="25" t="s">
        <v>30</v>
      </c>
      <c r="D17" s="25"/>
      <c r="E17" s="25"/>
      <c r="F17" s="25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8" t="s">
        <v>11</v>
      </c>
      <c r="T17" s="271"/>
      <c r="U17" s="271"/>
      <c r="V17" s="271"/>
      <c r="W17" s="271"/>
      <c r="X17" s="271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70" t="s">
        <v>12</v>
      </c>
      <c r="D19" s="27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263" t="s">
        <v>13</v>
      </c>
      <c r="D21" s="263"/>
      <c r="E21" s="314"/>
      <c r="F21" s="314"/>
      <c r="G21" s="314"/>
      <c r="H21" s="314"/>
      <c r="I21" s="261"/>
      <c r="J21" s="261"/>
      <c r="K21" s="261"/>
      <c r="L21" s="261"/>
      <c r="M21" s="261"/>
      <c r="N21" s="28"/>
      <c r="O21" s="270" t="s">
        <v>14</v>
      </c>
      <c r="P21" s="270"/>
      <c r="Q21" s="261"/>
      <c r="R21" s="261"/>
      <c r="S21" s="261"/>
      <c r="T21" s="29" t="s">
        <v>15</v>
      </c>
      <c r="U21" s="261"/>
      <c r="V21" s="261"/>
      <c r="W21" s="261"/>
      <c r="X21" s="261"/>
      <c r="Y21" s="26"/>
    </row>
    <row r="22" spans="2:25" ht="5.45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264" t="s">
        <v>35</v>
      </c>
      <c r="D23" s="264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45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264" t="s">
        <v>36</v>
      </c>
      <c r="D25" s="264"/>
      <c r="E25" s="264"/>
      <c r="F25" s="260"/>
      <c r="G25" s="260"/>
      <c r="H25" s="260"/>
      <c r="I25" s="260"/>
      <c r="J25" s="260"/>
      <c r="K25" s="28" t="s">
        <v>16</v>
      </c>
      <c r="L25" s="313"/>
      <c r="M25" s="313"/>
      <c r="N25" s="25"/>
      <c r="O25" s="270" t="s">
        <v>26</v>
      </c>
      <c r="P25" s="270"/>
      <c r="Q25" s="270"/>
      <c r="R25" s="260"/>
      <c r="S25" s="260"/>
      <c r="T25" s="260"/>
      <c r="U25" s="260"/>
      <c r="V25" s="260"/>
      <c r="W25" s="260"/>
      <c r="X25" s="260"/>
      <c r="Y25" s="26"/>
    </row>
    <row r="26" spans="2:25" ht="5.45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37</v>
      </c>
      <c r="D27" s="30"/>
      <c r="E27" s="30"/>
      <c r="F27" s="261"/>
      <c r="G27" s="261"/>
      <c r="H27" s="261"/>
      <c r="I27" s="261"/>
      <c r="J27" s="261"/>
      <c r="K27" s="261"/>
      <c r="L27" s="270" t="s">
        <v>25</v>
      </c>
      <c r="M27" s="270"/>
      <c r="N27" s="270"/>
      <c r="O27" s="270"/>
      <c r="P27" s="270"/>
      <c r="Q27" s="261"/>
      <c r="R27" s="261"/>
      <c r="S27" s="261"/>
      <c r="T27" s="261"/>
      <c r="U27" s="261"/>
      <c r="V27" s="261"/>
      <c r="W27" s="261"/>
      <c r="X27" s="261"/>
      <c r="Y27" s="26"/>
    </row>
    <row r="28" spans="2:25" ht="5.45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264" t="s">
        <v>38</v>
      </c>
      <c r="D29" s="264"/>
      <c r="E29" s="264"/>
      <c r="F29" s="264"/>
      <c r="G29" s="269"/>
      <c r="H29" s="269"/>
      <c r="I29" s="269"/>
      <c r="J29" s="269"/>
      <c r="K29" s="28" t="s">
        <v>17</v>
      </c>
      <c r="L29" s="264" t="s">
        <v>42</v>
      </c>
      <c r="M29" s="264"/>
      <c r="N29" s="264"/>
      <c r="O29" s="264"/>
      <c r="P29" s="269"/>
      <c r="Q29" s="269"/>
      <c r="R29" s="269"/>
      <c r="S29" s="269"/>
      <c r="T29" s="25"/>
      <c r="U29" s="25"/>
      <c r="V29" s="25"/>
      <c r="W29" s="25"/>
      <c r="X29" s="25"/>
      <c r="Y29" s="26"/>
    </row>
    <row r="30" spans="2:25" ht="5.45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264" t="s">
        <v>43</v>
      </c>
      <c r="D31" s="264"/>
      <c r="E31" s="264"/>
      <c r="F31" s="264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8" t="s">
        <v>18</v>
      </c>
      <c r="U31" s="274"/>
      <c r="V31" s="274"/>
      <c r="W31" s="274"/>
      <c r="X31" s="274"/>
      <c r="Y31" s="26"/>
    </row>
    <row r="32" spans="2:25" ht="5.45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264" t="s">
        <v>44</v>
      </c>
      <c r="D33" s="264"/>
      <c r="E33" s="264"/>
      <c r="F33" s="264"/>
      <c r="G33" s="264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"/>
    </row>
    <row r="34" spans="2:25" ht="5.45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264" t="s">
        <v>39</v>
      </c>
      <c r="D35" s="264"/>
      <c r="E35" s="264"/>
      <c r="F35" s="264"/>
      <c r="G35" s="261"/>
      <c r="H35" s="261"/>
      <c r="I35" s="261"/>
      <c r="J35" s="261"/>
      <c r="K35" s="261"/>
      <c r="L35" s="261"/>
      <c r="M35" s="28" t="s">
        <v>19</v>
      </c>
      <c r="N35" s="261"/>
      <c r="O35" s="261"/>
      <c r="P35" s="261"/>
      <c r="Q35" s="261"/>
      <c r="R35" s="263" t="s">
        <v>14</v>
      </c>
      <c r="S35" s="263"/>
      <c r="T35" s="261"/>
      <c r="U35" s="261"/>
      <c r="V35" s="261"/>
      <c r="W35" s="261"/>
      <c r="X35" s="261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264"/>
      <c r="D37" s="264"/>
      <c r="E37" s="31"/>
      <c r="F37" s="31"/>
      <c r="G37" s="265" t="s">
        <v>24</v>
      </c>
      <c r="H37" s="265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31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275"/>
      <c r="Q40" s="275"/>
      <c r="R40" s="275"/>
      <c r="S40" s="275"/>
      <c r="T40" s="275"/>
      <c r="U40" s="275"/>
      <c r="V40" s="21"/>
      <c r="W40" s="21"/>
      <c r="X40" s="21"/>
      <c r="Y40" s="22"/>
    </row>
    <row r="41" spans="2:25" ht="14.1" customHeight="1" x14ac:dyDescent="0.2">
      <c r="B41" s="40"/>
      <c r="C41" s="280"/>
      <c r="D41" s="280"/>
      <c r="E41" s="25" t="s">
        <v>23</v>
      </c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2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284" t="s">
        <v>131</v>
      </c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2"/>
    </row>
    <row r="45" spans="2:25" ht="15" customHeight="1" x14ac:dyDescent="0.2">
      <c r="B45" s="40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6"/>
    </row>
    <row r="46" spans="2:25" ht="15" customHeight="1" x14ac:dyDescent="0.2">
      <c r="B46" s="40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6"/>
    </row>
    <row r="47" spans="2:25" ht="15" customHeight="1" x14ac:dyDescent="0.2">
      <c r="B47" s="40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6"/>
    </row>
    <row r="48" spans="2:25" ht="11.25" customHeight="1" x14ac:dyDescent="0.2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282" t="s">
        <v>129</v>
      </c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1"/>
      <c r="Y49" s="22"/>
    </row>
    <row r="50" spans="2:25" ht="15" customHeight="1" x14ac:dyDescent="0.2">
      <c r="B50" s="40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6"/>
    </row>
    <row r="51" spans="2:25" ht="15" customHeight="1" x14ac:dyDescent="0.2">
      <c r="B51" s="40"/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282" t="s">
        <v>2</v>
      </c>
      <c r="D54" s="282"/>
      <c r="E54" s="282"/>
      <c r="F54" s="282"/>
      <c r="G54" s="282"/>
      <c r="H54" s="282"/>
      <c r="I54" s="282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283" t="s">
        <v>32</v>
      </c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5"/>
      <c r="U56" s="25"/>
      <c r="V56" s="25"/>
      <c r="W56" s="25"/>
      <c r="X56" s="25"/>
      <c r="Y56" s="26"/>
    </row>
    <row r="57" spans="2:25" ht="9.9499999999999993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262" t="s">
        <v>3</v>
      </c>
      <c r="D58" s="262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2" t="s">
        <v>21</v>
      </c>
      <c r="T58" s="262"/>
      <c r="U58" s="281"/>
      <c r="V58" s="281"/>
      <c r="W58" s="281"/>
      <c r="X58" s="281"/>
      <c r="Y58" s="26"/>
    </row>
    <row r="59" spans="2:25" ht="9.9499999999999993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262" t="s">
        <v>4</v>
      </c>
      <c r="D60" s="262"/>
      <c r="E60" s="287"/>
      <c r="F60" s="287"/>
      <c r="G60" s="28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262" t="s">
        <v>5</v>
      </c>
      <c r="D62" s="262"/>
      <c r="E62" s="262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9.9499999999999993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262" t="s">
        <v>3</v>
      </c>
      <c r="D64" s="262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86" t="s">
        <v>21</v>
      </c>
      <c r="T64" s="286"/>
      <c r="U64" s="281"/>
      <c r="V64" s="281"/>
      <c r="W64" s="281"/>
      <c r="X64" s="281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262" t="s">
        <v>4</v>
      </c>
      <c r="D66" s="262"/>
      <c r="E66" s="287"/>
      <c r="F66" s="287"/>
      <c r="G66" s="28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262" t="s">
        <v>5</v>
      </c>
      <c r="D68" s="262"/>
      <c r="E68" s="262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285" t="s">
        <v>33</v>
      </c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2">
      <c r="B72" s="59"/>
      <c r="C72" s="278" t="s">
        <v>34</v>
      </c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9"/>
      <c r="V72" s="279"/>
      <c r="W72" s="279"/>
      <c r="X72" s="279"/>
      <c r="Y72" s="60"/>
    </row>
    <row r="73" spans="2:25" s="63" customFormat="1" ht="3" customHeight="1" x14ac:dyDescent="0.2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C8:E8"/>
    <mergeCell ref="B7:E7"/>
    <mergeCell ref="E23:O23"/>
    <mergeCell ref="U21:X21"/>
    <mergeCell ref="V9:X9"/>
    <mergeCell ref="G17:R17"/>
    <mergeCell ref="L25:M25"/>
    <mergeCell ref="I21:M21"/>
    <mergeCell ref="O25:Q25"/>
    <mergeCell ref="R25:X25"/>
    <mergeCell ref="F25:J25"/>
    <mergeCell ref="O21:P21"/>
    <mergeCell ref="E21:H21"/>
    <mergeCell ref="F1:Y1"/>
    <mergeCell ref="B6:E6"/>
    <mergeCell ref="F6:Y6"/>
    <mergeCell ref="F3:Y5"/>
    <mergeCell ref="F2:Y2"/>
    <mergeCell ref="B4:E4"/>
    <mergeCell ref="B3:E3"/>
    <mergeCell ref="B5:E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2014 - Anexo 7Regulamento Específico 2014 - Anexo 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U63"/>
  <sheetViews>
    <sheetView showGridLines="0" topLeftCell="A10" zoomScale="130" zoomScaleNormal="130" zoomScaleSheetLayoutView="100" workbookViewId="0">
      <selection activeCell="W24" sqref="W24"/>
    </sheetView>
  </sheetViews>
  <sheetFormatPr defaultRowHeight="12.75" x14ac:dyDescent="0.2"/>
  <cols>
    <col min="1" max="1" width="3" style="68" customWidth="1"/>
    <col min="2" max="3" width="3.42578125" style="68" customWidth="1"/>
    <col min="4" max="4" width="2.140625" style="68" customWidth="1"/>
    <col min="5" max="5" width="3.7109375" style="68" customWidth="1"/>
    <col min="6" max="6" width="1.28515625" style="68" customWidth="1"/>
    <col min="7" max="7" width="5" style="68" customWidth="1"/>
    <col min="8" max="8" width="4.7109375" style="68" customWidth="1"/>
    <col min="9" max="9" width="1.5703125" style="137" customWidth="1"/>
    <col min="10" max="10" width="5.140625" style="68" customWidth="1"/>
    <col min="11" max="11" width="7" style="68" customWidth="1"/>
    <col min="12" max="12" width="11" style="68" customWidth="1"/>
    <col min="13" max="13" width="1.7109375" style="68" customWidth="1"/>
    <col min="14" max="14" width="3.42578125" style="68" customWidth="1"/>
    <col min="15" max="15" width="5.140625" style="68" customWidth="1"/>
    <col min="16" max="16" width="7.42578125" style="68" customWidth="1"/>
    <col min="17" max="17" width="2" style="68" customWidth="1"/>
    <col min="18" max="18" width="3.28515625" style="68" customWidth="1"/>
    <col min="19" max="19" width="2" style="68" customWidth="1"/>
    <col min="20" max="20" width="6" style="68" customWidth="1"/>
    <col min="21" max="21" width="0.85546875" style="68" customWidth="1"/>
    <col min="22" max="16384" width="9.140625" style="68"/>
  </cols>
  <sheetData>
    <row r="1" spans="1:21" s="137" customFormat="1" x14ac:dyDescent="0.2">
      <c r="A1" s="1"/>
      <c r="B1" s="2"/>
      <c r="C1" s="2"/>
      <c r="D1" s="3"/>
      <c r="E1" s="289" t="s">
        <v>342</v>
      </c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</row>
    <row r="2" spans="1:21" s="137" customFormat="1" x14ac:dyDescent="0.2">
      <c r="A2" s="5"/>
      <c r="B2" s="6"/>
      <c r="C2" s="6"/>
      <c r="D2" s="7"/>
      <c r="E2" s="301" t="s">
        <v>22</v>
      </c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3"/>
    </row>
    <row r="3" spans="1:21" s="137" customFormat="1" x14ac:dyDescent="0.2">
      <c r="A3" s="307"/>
      <c r="B3" s="308"/>
      <c r="C3" s="308"/>
      <c r="D3" s="309"/>
      <c r="E3" s="298" t="s">
        <v>28</v>
      </c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300"/>
    </row>
    <row r="4" spans="1:21" s="137" customFormat="1" x14ac:dyDescent="0.2">
      <c r="A4" s="304"/>
      <c r="B4" s="305"/>
      <c r="C4" s="305"/>
      <c r="D4" s="306"/>
      <c r="E4" s="298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300"/>
    </row>
    <row r="5" spans="1:21" s="137" customFormat="1" x14ac:dyDescent="0.2">
      <c r="A5" s="318" t="s">
        <v>132</v>
      </c>
      <c r="B5" s="319"/>
      <c r="C5" s="319"/>
      <c r="D5" s="320"/>
      <c r="E5" s="298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300"/>
    </row>
    <row r="6" spans="1:21" s="137" customFormat="1" x14ac:dyDescent="0.2">
      <c r="A6" s="292"/>
      <c r="B6" s="293"/>
      <c r="C6" s="293"/>
      <c r="D6" s="294"/>
      <c r="E6" s="295" t="s">
        <v>133</v>
      </c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7"/>
    </row>
    <row r="7" spans="1:21" ht="12.75" customHeight="1" x14ac:dyDescent="0.2">
      <c r="A7" s="316" t="s">
        <v>45</v>
      </c>
      <c r="B7" s="316"/>
      <c r="C7" s="316"/>
      <c r="D7" s="316"/>
      <c r="E7" s="316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21" t="s">
        <v>7</v>
      </c>
      <c r="C8" s="321"/>
      <c r="D8" s="321"/>
      <c r="E8" s="321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2">
      <c r="A9" s="322" t="s">
        <v>46</v>
      </c>
      <c r="B9" s="323"/>
      <c r="C9" s="323"/>
      <c r="D9" s="323"/>
      <c r="E9" s="323"/>
      <c r="F9" s="324"/>
      <c r="G9" s="324"/>
      <c r="H9" s="324"/>
      <c r="I9" s="324"/>
      <c r="J9" s="324"/>
      <c r="K9" s="324"/>
      <c r="L9" s="324"/>
      <c r="M9" s="324"/>
      <c r="N9" s="324"/>
      <c r="O9" s="325" t="s">
        <v>41</v>
      </c>
      <c r="P9" s="325"/>
      <c r="Q9" s="325"/>
      <c r="R9" s="324"/>
      <c r="S9" s="324"/>
      <c r="T9" s="324"/>
      <c r="U9" s="75"/>
    </row>
    <row r="10" spans="1:2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2">
      <c r="A11" s="329" t="s">
        <v>47</v>
      </c>
      <c r="B11" s="330"/>
      <c r="C11" s="330"/>
      <c r="D11" s="77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75"/>
    </row>
    <row r="12" spans="1:21" ht="15" customHeight="1" x14ac:dyDescent="0.2">
      <c r="A12" s="332"/>
      <c r="B12" s="333"/>
      <c r="C12" s="333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2">
      <c r="A14" s="316" t="s">
        <v>45</v>
      </c>
      <c r="B14" s="316"/>
      <c r="C14" s="316"/>
      <c r="D14" s="316"/>
      <c r="E14" s="316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21" t="s">
        <v>48</v>
      </c>
      <c r="C15" s="321"/>
      <c r="D15" s="321"/>
      <c r="E15" s="321"/>
      <c r="F15" s="321"/>
      <c r="G15" s="321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1.25" x14ac:dyDescent="0.2">
      <c r="A16" s="80"/>
      <c r="B16" s="211" t="s">
        <v>49</v>
      </c>
      <c r="C16" s="211"/>
      <c r="D16" s="211"/>
      <c r="E16" s="213"/>
      <c r="F16" s="213"/>
      <c r="G16" s="213"/>
      <c r="H16" s="213"/>
      <c r="I16" s="218"/>
      <c r="J16" s="212" t="s">
        <v>50</v>
      </c>
      <c r="K16" s="213" t="s">
        <v>51</v>
      </c>
      <c r="L16" s="213"/>
      <c r="M16" s="218"/>
      <c r="N16" s="213" t="s">
        <v>52</v>
      </c>
      <c r="O16" s="330" t="s">
        <v>53</v>
      </c>
      <c r="P16" s="330"/>
      <c r="Q16" s="211"/>
      <c r="R16" s="211"/>
      <c r="S16" s="211"/>
      <c r="T16" s="211"/>
      <c r="U16" s="75"/>
    </row>
    <row r="17" spans="1:21" s="4" customFormat="1" ht="11.25" x14ac:dyDescent="0.2">
      <c r="A17" s="326"/>
      <c r="B17" s="327"/>
      <c r="C17" s="327"/>
      <c r="D17" s="327"/>
      <c r="E17" s="327"/>
      <c r="F17" s="327"/>
      <c r="G17" s="327"/>
      <c r="H17" s="327"/>
      <c r="I17" s="328"/>
      <c r="J17" s="326"/>
      <c r="K17" s="327"/>
      <c r="L17" s="327"/>
      <c r="M17" s="328"/>
      <c r="N17" s="326"/>
      <c r="O17" s="327"/>
      <c r="P17" s="327"/>
      <c r="Q17" s="327"/>
      <c r="R17" s="327"/>
      <c r="S17" s="327"/>
      <c r="T17" s="327"/>
      <c r="U17" s="328"/>
    </row>
    <row r="18" spans="1:21" s="4" customFormat="1" ht="11.25" x14ac:dyDescent="0.2">
      <c r="A18" s="326"/>
      <c r="B18" s="327"/>
      <c r="C18" s="327"/>
      <c r="D18" s="327"/>
      <c r="E18" s="327"/>
      <c r="F18" s="327"/>
      <c r="G18" s="327"/>
      <c r="H18" s="327"/>
      <c r="I18" s="328"/>
      <c r="J18" s="326"/>
      <c r="K18" s="327"/>
      <c r="L18" s="327"/>
      <c r="M18" s="328"/>
      <c r="N18" s="326"/>
      <c r="O18" s="327"/>
      <c r="P18" s="327"/>
      <c r="Q18" s="327"/>
      <c r="R18" s="327"/>
      <c r="S18" s="327"/>
      <c r="T18" s="327"/>
      <c r="U18" s="328"/>
    </row>
    <row r="19" spans="1:21" s="4" customFormat="1" ht="11.25" x14ac:dyDescent="0.2">
      <c r="A19" s="326"/>
      <c r="B19" s="327"/>
      <c r="C19" s="327"/>
      <c r="D19" s="327"/>
      <c r="E19" s="327"/>
      <c r="F19" s="327"/>
      <c r="G19" s="327"/>
      <c r="H19" s="327"/>
      <c r="I19" s="328"/>
      <c r="J19" s="326"/>
      <c r="K19" s="327"/>
      <c r="L19" s="327"/>
      <c r="M19" s="328"/>
      <c r="N19" s="326"/>
      <c r="O19" s="327"/>
      <c r="P19" s="327"/>
      <c r="Q19" s="327"/>
      <c r="R19" s="327"/>
      <c r="S19" s="327"/>
      <c r="T19" s="327"/>
      <c r="U19" s="328"/>
    </row>
    <row r="20" spans="1:21" s="4" customFormat="1" ht="11.25" x14ac:dyDescent="0.2">
      <c r="A20" s="326"/>
      <c r="B20" s="327"/>
      <c r="C20" s="327"/>
      <c r="D20" s="327"/>
      <c r="E20" s="327"/>
      <c r="F20" s="327"/>
      <c r="G20" s="327"/>
      <c r="H20" s="327"/>
      <c r="I20" s="328"/>
      <c r="J20" s="326"/>
      <c r="K20" s="327"/>
      <c r="L20" s="327"/>
      <c r="M20" s="328"/>
      <c r="N20" s="326"/>
      <c r="O20" s="327"/>
      <c r="P20" s="327"/>
      <c r="Q20" s="327"/>
      <c r="R20" s="327"/>
      <c r="S20" s="327"/>
      <c r="T20" s="327"/>
      <c r="U20" s="328"/>
    </row>
    <row r="21" spans="1:21" s="4" customFormat="1" ht="11.25" x14ac:dyDescent="0.2">
      <c r="A21" s="326"/>
      <c r="B21" s="327"/>
      <c r="C21" s="327"/>
      <c r="D21" s="327"/>
      <c r="E21" s="327"/>
      <c r="F21" s="327"/>
      <c r="G21" s="327"/>
      <c r="H21" s="327"/>
      <c r="I21" s="328"/>
      <c r="J21" s="326"/>
      <c r="K21" s="327"/>
      <c r="L21" s="327"/>
      <c r="M21" s="328"/>
      <c r="N21" s="326"/>
      <c r="O21" s="327"/>
      <c r="P21" s="327"/>
      <c r="Q21" s="327"/>
      <c r="R21" s="327"/>
      <c r="S21" s="327"/>
      <c r="T21" s="327"/>
      <c r="U21" s="328"/>
    </row>
    <row r="22" spans="1:21" s="4" customFormat="1" ht="11.25" x14ac:dyDescent="0.2">
      <c r="A22" s="326"/>
      <c r="B22" s="327"/>
      <c r="C22" s="327"/>
      <c r="D22" s="327"/>
      <c r="E22" s="327"/>
      <c r="F22" s="327"/>
      <c r="G22" s="327"/>
      <c r="H22" s="327"/>
      <c r="I22" s="328"/>
      <c r="J22" s="326"/>
      <c r="K22" s="327"/>
      <c r="L22" s="327"/>
      <c r="M22" s="328"/>
      <c r="N22" s="326"/>
      <c r="O22" s="327"/>
      <c r="P22" s="327"/>
      <c r="Q22" s="327"/>
      <c r="R22" s="327"/>
      <c r="S22" s="327"/>
      <c r="T22" s="327"/>
      <c r="U22" s="328"/>
    </row>
    <row r="23" spans="1:21" s="4" customFormat="1" ht="11.25" x14ac:dyDescent="0.2">
      <c r="A23" s="326"/>
      <c r="B23" s="327"/>
      <c r="C23" s="327"/>
      <c r="D23" s="327"/>
      <c r="E23" s="327"/>
      <c r="F23" s="327"/>
      <c r="G23" s="327"/>
      <c r="H23" s="327"/>
      <c r="I23" s="328"/>
      <c r="J23" s="326"/>
      <c r="K23" s="327"/>
      <c r="L23" s="327"/>
      <c r="M23" s="328"/>
      <c r="N23" s="326"/>
      <c r="O23" s="327"/>
      <c r="P23" s="327"/>
      <c r="Q23" s="327"/>
      <c r="R23" s="327"/>
      <c r="S23" s="327"/>
      <c r="T23" s="327"/>
      <c r="U23" s="328"/>
    </row>
    <row r="24" spans="1:21" s="4" customFormat="1" ht="11.25" customHeight="1" x14ac:dyDescent="0.2">
      <c r="A24" s="326"/>
      <c r="B24" s="327"/>
      <c r="C24" s="327"/>
      <c r="D24" s="327"/>
      <c r="E24" s="327"/>
      <c r="F24" s="327"/>
      <c r="G24" s="327"/>
      <c r="H24" s="327"/>
      <c r="I24" s="328"/>
      <c r="J24" s="326"/>
      <c r="K24" s="327"/>
      <c r="L24" s="327"/>
      <c r="M24" s="328"/>
      <c r="N24" s="326"/>
      <c r="O24" s="327"/>
      <c r="P24" s="327"/>
      <c r="Q24" s="327"/>
      <c r="R24" s="327"/>
      <c r="S24" s="327"/>
      <c r="T24" s="327"/>
      <c r="U24" s="328"/>
    </row>
    <row r="25" spans="1:21" s="4" customFormat="1" ht="11.25" customHeight="1" x14ac:dyDescent="0.2">
      <c r="A25" s="326"/>
      <c r="B25" s="327"/>
      <c r="C25" s="327"/>
      <c r="D25" s="327"/>
      <c r="E25" s="327"/>
      <c r="F25" s="327"/>
      <c r="G25" s="327"/>
      <c r="H25" s="327"/>
      <c r="I25" s="328"/>
      <c r="J25" s="326"/>
      <c r="K25" s="327"/>
      <c r="L25" s="327"/>
      <c r="M25" s="328"/>
      <c r="N25" s="326"/>
      <c r="O25" s="327"/>
      <c r="P25" s="327"/>
      <c r="Q25" s="327"/>
      <c r="R25" s="327"/>
      <c r="S25" s="327"/>
      <c r="T25" s="327"/>
      <c r="U25" s="328"/>
    </row>
    <row r="26" spans="1:21" s="4" customFormat="1" ht="11.25" x14ac:dyDescent="0.2">
      <c r="A26" s="326"/>
      <c r="B26" s="327"/>
      <c r="C26" s="327"/>
      <c r="D26" s="327"/>
      <c r="E26" s="327"/>
      <c r="F26" s="327"/>
      <c r="G26" s="327"/>
      <c r="H26" s="327"/>
      <c r="I26" s="328"/>
      <c r="J26" s="326"/>
      <c r="K26" s="327"/>
      <c r="L26" s="327"/>
      <c r="M26" s="328"/>
      <c r="N26" s="326"/>
      <c r="O26" s="327"/>
      <c r="P26" s="327"/>
      <c r="Q26" s="327"/>
      <c r="R26" s="327"/>
      <c r="S26" s="327"/>
      <c r="T26" s="327"/>
      <c r="U26" s="328"/>
    </row>
    <row r="27" spans="1:21" s="4" customFormat="1" ht="11.25" x14ac:dyDescent="0.2">
      <c r="A27" s="326"/>
      <c r="B27" s="327"/>
      <c r="C27" s="327"/>
      <c r="D27" s="327"/>
      <c r="E27" s="327"/>
      <c r="F27" s="327"/>
      <c r="G27" s="327"/>
      <c r="H27" s="327"/>
      <c r="I27" s="328"/>
      <c r="J27" s="326"/>
      <c r="K27" s="327"/>
      <c r="L27" s="327"/>
      <c r="M27" s="328"/>
      <c r="N27" s="326"/>
      <c r="O27" s="327"/>
      <c r="P27" s="327"/>
      <c r="Q27" s="327"/>
      <c r="R27" s="327"/>
      <c r="S27" s="327"/>
      <c r="T27" s="327"/>
      <c r="U27" s="328"/>
    </row>
    <row r="28" spans="1:21" s="4" customFormat="1" ht="11.25" x14ac:dyDescent="0.2">
      <c r="A28" s="326"/>
      <c r="B28" s="327"/>
      <c r="C28" s="327"/>
      <c r="D28" s="327"/>
      <c r="E28" s="327"/>
      <c r="F28" s="327"/>
      <c r="G28" s="327"/>
      <c r="H28" s="327"/>
      <c r="I28" s="328"/>
      <c r="J28" s="326"/>
      <c r="K28" s="327"/>
      <c r="L28" s="327"/>
      <c r="M28" s="328"/>
      <c r="N28" s="326"/>
      <c r="O28" s="327"/>
      <c r="P28" s="327"/>
      <c r="Q28" s="327"/>
      <c r="R28" s="327"/>
      <c r="S28" s="327"/>
      <c r="T28" s="327"/>
      <c r="U28" s="328"/>
    </row>
    <row r="29" spans="1:21" s="4" customFormat="1" ht="11.25" x14ac:dyDescent="0.2">
      <c r="A29" s="326"/>
      <c r="B29" s="327"/>
      <c r="C29" s="327"/>
      <c r="D29" s="327"/>
      <c r="E29" s="327"/>
      <c r="F29" s="327"/>
      <c r="G29" s="327"/>
      <c r="H29" s="327"/>
      <c r="I29" s="328"/>
      <c r="J29" s="326"/>
      <c r="K29" s="327"/>
      <c r="L29" s="327"/>
      <c r="M29" s="328"/>
      <c r="N29" s="326"/>
      <c r="O29" s="327"/>
      <c r="P29" s="327"/>
      <c r="Q29" s="327"/>
      <c r="R29" s="327"/>
      <c r="S29" s="327"/>
      <c r="T29" s="327"/>
      <c r="U29" s="328"/>
    </row>
    <row r="30" spans="1:21" s="4" customFormat="1" ht="11.25" x14ac:dyDescent="0.2">
      <c r="A30" s="326"/>
      <c r="B30" s="327"/>
      <c r="C30" s="327"/>
      <c r="D30" s="327"/>
      <c r="E30" s="327"/>
      <c r="F30" s="327"/>
      <c r="G30" s="327"/>
      <c r="H30" s="327"/>
      <c r="I30" s="328"/>
      <c r="J30" s="326"/>
      <c r="K30" s="327"/>
      <c r="L30" s="327"/>
      <c r="M30" s="328"/>
      <c r="N30" s="326"/>
      <c r="O30" s="327"/>
      <c r="P30" s="327"/>
      <c r="Q30" s="327"/>
      <c r="R30" s="327"/>
      <c r="S30" s="327"/>
      <c r="T30" s="327"/>
      <c r="U30" s="328"/>
    </row>
    <row r="31" spans="1:21" s="4" customFormat="1" ht="11.25" x14ac:dyDescent="0.2">
      <c r="A31" s="326"/>
      <c r="B31" s="327"/>
      <c r="C31" s="327"/>
      <c r="D31" s="327"/>
      <c r="E31" s="327"/>
      <c r="F31" s="327"/>
      <c r="G31" s="327"/>
      <c r="H31" s="327"/>
      <c r="I31" s="328"/>
      <c r="J31" s="326"/>
      <c r="K31" s="327"/>
      <c r="L31" s="327"/>
      <c r="M31" s="328"/>
      <c r="N31" s="326"/>
      <c r="O31" s="327"/>
      <c r="P31" s="327"/>
      <c r="Q31" s="327"/>
      <c r="R31" s="327"/>
      <c r="S31" s="327"/>
      <c r="T31" s="327"/>
      <c r="U31" s="328"/>
    </row>
    <row r="32" spans="1:21" s="4" customFormat="1" ht="11.25" x14ac:dyDescent="0.2">
      <c r="A32" s="326"/>
      <c r="B32" s="327"/>
      <c r="C32" s="327"/>
      <c r="D32" s="327"/>
      <c r="E32" s="327"/>
      <c r="F32" s="327"/>
      <c r="G32" s="327"/>
      <c r="H32" s="327"/>
      <c r="I32" s="328"/>
      <c r="J32" s="76"/>
      <c r="K32" s="77"/>
      <c r="L32" s="77"/>
      <c r="M32" s="75"/>
      <c r="N32" s="326"/>
      <c r="O32" s="327"/>
      <c r="P32" s="327"/>
      <c r="Q32" s="327"/>
      <c r="R32" s="327"/>
      <c r="S32" s="327"/>
      <c r="T32" s="327"/>
      <c r="U32" s="328"/>
    </row>
    <row r="33" spans="1:21" s="4" customFormat="1" ht="11.25" customHeight="1" x14ac:dyDescent="0.2">
      <c r="A33" s="344" t="s">
        <v>56</v>
      </c>
      <c r="B33" s="345"/>
      <c r="C33" s="345"/>
      <c r="D33" s="345"/>
      <c r="E33" s="77"/>
      <c r="F33" s="346"/>
      <c r="G33" s="347"/>
      <c r="H33" s="348"/>
      <c r="I33" s="219"/>
      <c r="J33" s="76"/>
      <c r="K33" s="77"/>
      <c r="L33" s="77"/>
      <c r="M33" s="75"/>
      <c r="N33" s="334" t="s">
        <v>54</v>
      </c>
      <c r="O33" s="335"/>
      <c r="P33" s="336"/>
      <c r="Q33" s="337"/>
      <c r="R33" s="338"/>
      <c r="S33" s="339"/>
      <c r="T33" s="340"/>
      <c r="U33" s="75"/>
    </row>
    <row r="34" spans="1:21" s="4" customFormat="1" ht="11.25" customHeight="1" x14ac:dyDescent="0.2">
      <c r="A34" s="344"/>
      <c r="B34" s="345"/>
      <c r="C34" s="345"/>
      <c r="D34" s="345"/>
      <c r="E34" s="77"/>
      <c r="F34" s="349"/>
      <c r="G34" s="350"/>
      <c r="H34" s="351"/>
      <c r="I34" s="219"/>
      <c r="J34" s="76"/>
      <c r="K34" s="77"/>
      <c r="L34" s="77"/>
      <c r="M34" s="75"/>
      <c r="N34" s="335"/>
      <c r="O34" s="335"/>
      <c r="P34" s="336"/>
      <c r="Q34" s="337"/>
      <c r="R34" s="341"/>
      <c r="S34" s="342"/>
      <c r="T34" s="343"/>
      <c r="U34" s="75"/>
    </row>
    <row r="35" spans="1:21" s="67" customFormat="1" ht="11.25" customHeight="1" x14ac:dyDescent="0.15">
      <c r="A35" s="344" t="s">
        <v>58</v>
      </c>
      <c r="B35" s="345"/>
      <c r="C35" s="345"/>
      <c r="D35" s="345"/>
      <c r="E35" s="82"/>
      <c r="F35" s="346"/>
      <c r="G35" s="347"/>
      <c r="H35" s="348"/>
      <c r="I35" s="219"/>
      <c r="J35" s="359" t="s">
        <v>59</v>
      </c>
      <c r="K35" s="360"/>
      <c r="L35" s="361"/>
      <c r="M35" s="83"/>
      <c r="N35" s="334" t="s">
        <v>55</v>
      </c>
      <c r="O35" s="334"/>
      <c r="P35" s="334"/>
      <c r="Q35" s="352"/>
      <c r="R35" s="353"/>
      <c r="S35" s="354"/>
      <c r="T35" s="355"/>
      <c r="U35" s="83"/>
    </row>
    <row r="36" spans="1:21" s="67" customFormat="1" ht="11.25" customHeight="1" x14ac:dyDescent="0.15">
      <c r="A36" s="344"/>
      <c r="B36" s="345"/>
      <c r="C36" s="345"/>
      <c r="D36" s="345"/>
      <c r="E36" s="82"/>
      <c r="F36" s="349"/>
      <c r="G36" s="350"/>
      <c r="H36" s="351"/>
      <c r="I36" s="219"/>
      <c r="J36" s="221"/>
      <c r="K36" s="82"/>
      <c r="L36" s="362"/>
      <c r="M36" s="83"/>
      <c r="N36" s="334"/>
      <c r="O36" s="334"/>
      <c r="P36" s="334"/>
      <c r="Q36" s="352"/>
      <c r="R36" s="356"/>
      <c r="S36" s="357"/>
      <c r="T36" s="358"/>
      <c r="U36" s="83"/>
    </row>
    <row r="37" spans="1:21" s="67" customFormat="1" ht="11.25" customHeight="1" x14ac:dyDescent="0.15">
      <c r="A37" s="359" t="s">
        <v>60</v>
      </c>
      <c r="B37" s="364"/>
      <c r="C37" s="364"/>
      <c r="D37" s="364"/>
      <c r="E37" s="82"/>
      <c r="F37" s="346"/>
      <c r="G37" s="347"/>
      <c r="H37" s="348"/>
      <c r="I37" s="219"/>
      <c r="J37" s="359" t="s">
        <v>61</v>
      </c>
      <c r="K37" s="360"/>
      <c r="L37" s="361"/>
      <c r="M37" s="83"/>
      <c r="N37" s="334" t="s">
        <v>57</v>
      </c>
      <c r="O37" s="334"/>
      <c r="P37" s="334"/>
      <c r="Q37" s="352"/>
      <c r="R37" s="338"/>
      <c r="S37" s="339"/>
      <c r="T37" s="340"/>
      <c r="U37" s="83"/>
    </row>
    <row r="38" spans="1:21" s="67" customFormat="1" ht="11.25" customHeight="1" x14ac:dyDescent="0.15">
      <c r="A38" s="359" t="s">
        <v>62</v>
      </c>
      <c r="B38" s="364"/>
      <c r="C38" s="364"/>
      <c r="D38" s="364"/>
      <c r="E38" s="82"/>
      <c r="F38" s="349"/>
      <c r="G38" s="350"/>
      <c r="H38" s="351"/>
      <c r="I38" s="219"/>
      <c r="J38" s="365" t="s">
        <v>63</v>
      </c>
      <c r="K38" s="366"/>
      <c r="L38" s="362"/>
      <c r="M38" s="83"/>
      <c r="N38" s="334"/>
      <c r="O38" s="334"/>
      <c r="P38" s="334"/>
      <c r="Q38" s="352"/>
      <c r="R38" s="341"/>
      <c r="S38" s="342"/>
      <c r="T38" s="343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2">
      <c r="A40" s="322" t="s">
        <v>64</v>
      </c>
      <c r="B40" s="369"/>
      <c r="C40" s="324"/>
      <c r="D40" s="324"/>
      <c r="E40" s="324"/>
      <c r="F40" s="324"/>
      <c r="G40" s="77"/>
      <c r="H40" s="77"/>
      <c r="I40" s="75"/>
      <c r="J40" s="80" t="s">
        <v>4</v>
      </c>
      <c r="K40" s="324"/>
      <c r="L40" s="324"/>
      <c r="M40" s="75"/>
      <c r="N40" s="81" t="s">
        <v>4</v>
      </c>
      <c r="O40" s="324"/>
      <c r="P40" s="324"/>
      <c r="Q40" s="324"/>
      <c r="R40" s="324"/>
      <c r="S40" s="324"/>
      <c r="T40" s="77"/>
      <c r="U40" s="75"/>
    </row>
    <row r="41" spans="1:21" x14ac:dyDescent="0.2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2">
      <c r="A42" s="76" t="s">
        <v>65</v>
      </c>
      <c r="B42" s="368"/>
      <c r="C42" s="368"/>
      <c r="D42" s="368"/>
      <c r="E42" s="368"/>
      <c r="F42" s="368"/>
      <c r="G42" s="368"/>
      <c r="H42" s="368"/>
      <c r="I42" s="220"/>
      <c r="J42" s="76" t="s">
        <v>66</v>
      </c>
      <c r="K42" s="368"/>
      <c r="L42" s="368"/>
      <c r="M42" s="75"/>
      <c r="N42" s="77" t="s">
        <v>67</v>
      </c>
      <c r="O42" s="368"/>
      <c r="P42" s="368"/>
      <c r="Q42" s="368"/>
      <c r="R42" s="368"/>
      <c r="S42" s="368"/>
      <c r="T42" s="368"/>
      <c r="U42" s="75"/>
    </row>
    <row r="43" spans="1:21" x14ac:dyDescent="0.2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2">
      <c r="A44" s="322" t="s">
        <v>68</v>
      </c>
      <c r="B44" s="369"/>
      <c r="C44" s="77"/>
      <c r="D44" s="77"/>
      <c r="E44" s="77"/>
      <c r="F44" s="77"/>
      <c r="G44" s="77"/>
      <c r="H44" s="77"/>
      <c r="I44" s="75"/>
      <c r="J44" s="76" t="s">
        <v>69</v>
      </c>
      <c r="K44" s="77"/>
      <c r="L44" s="77"/>
      <c r="M44" s="75"/>
      <c r="N44" s="77" t="s">
        <v>70</v>
      </c>
      <c r="O44" s="77"/>
      <c r="P44" s="77"/>
      <c r="Q44" s="77"/>
      <c r="R44" s="77"/>
      <c r="S44" s="77"/>
      <c r="T44" s="77"/>
      <c r="U44" s="75"/>
    </row>
    <row r="45" spans="1:21" x14ac:dyDescent="0.2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2">
      <c r="A47" s="85" t="s">
        <v>20</v>
      </c>
      <c r="B47" s="372" t="s">
        <v>71</v>
      </c>
      <c r="C47" s="372"/>
      <c r="D47" s="372"/>
      <c r="E47" s="372"/>
      <c r="F47" s="372"/>
      <c r="G47" s="372"/>
      <c r="H47" s="373"/>
      <c r="I47" s="373"/>
      <c r="J47" s="373"/>
      <c r="K47" s="373"/>
      <c r="L47" s="373"/>
      <c r="M47" s="373"/>
      <c r="N47" s="373"/>
      <c r="O47" s="86" t="s">
        <v>11</v>
      </c>
      <c r="P47" s="363"/>
      <c r="Q47" s="363"/>
      <c r="R47" s="363"/>
      <c r="S47" s="363"/>
      <c r="T47" s="363"/>
      <c r="U47" s="22"/>
    </row>
    <row r="48" spans="1:21" ht="11.25" customHeight="1" x14ac:dyDescent="0.2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2">
      <c r="A49" s="27"/>
      <c r="B49" s="264" t="s">
        <v>72</v>
      </c>
      <c r="C49" s="264"/>
      <c r="D49" s="264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26"/>
    </row>
    <row r="50" spans="1:21" ht="9" customHeight="1" x14ac:dyDescent="0.2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2">
      <c r="A51" s="27"/>
      <c r="B51" s="25" t="s">
        <v>73</v>
      </c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26"/>
    </row>
    <row r="52" spans="1:21" x14ac:dyDescent="0.2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2">
      <c r="A53" s="27"/>
      <c r="B53" s="30" t="s">
        <v>341</v>
      </c>
      <c r="C53" s="30"/>
      <c r="D53" s="30"/>
      <c r="E53" s="30"/>
      <c r="F53" s="30"/>
      <c r="G53" s="30"/>
      <c r="H53" s="367"/>
      <c r="I53" s="367"/>
      <c r="J53" s="367"/>
      <c r="K53" s="367"/>
      <c r="L53" s="367"/>
      <c r="M53" s="367"/>
      <c r="N53" s="367"/>
      <c r="O53" s="367"/>
      <c r="P53" s="367"/>
      <c r="Q53" s="370" t="s">
        <v>74</v>
      </c>
      <c r="R53" s="370"/>
      <c r="S53" s="371"/>
      <c r="T53" s="371"/>
      <c r="U53" s="26"/>
    </row>
    <row r="54" spans="1:21" ht="11.25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2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2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2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sheetProtection algorithmName="SHA-512" hashValue="wTJzQ70ZgbA9gEILkESuwt1DiDUNNP4/I6GiIfcdvbtrSFH3YCnnm8r1De51sP5ZrDmvMsaKH1TPSeP4UHXMfg==" saltValue="0A4g4SgPT6ZTC/PNjgh1tg==" spinCount="100000" sheet="1" objects="1" scenarios="1"/>
  <mergeCells count="58"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  <mergeCell ref="P47:T47"/>
    <mergeCell ref="A37:D37"/>
    <mergeCell ref="F37:H38"/>
    <mergeCell ref="J37:K37"/>
    <mergeCell ref="L37:L38"/>
    <mergeCell ref="A38:D38"/>
    <mergeCell ref="J38:K38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A7:E7"/>
    <mergeCell ref="B8:E8"/>
    <mergeCell ref="A9:E9"/>
    <mergeCell ref="F9:N9"/>
    <mergeCell ref="O9:Q9"/>
    <mergeCell ref="A6:D6"/>
    <mergeCell ref="E6:U6"/>
    <mergeCell ref="A5:D5"/>
    <mergeCell ref="E1:U1"/>
    <mergeCell ref="E2:U2"/>
    <mergeCell ref="A3:D3"/>
    <mergeCell ref="E3:U5"/>
    <mergeCell ref="A4:D4"/>
  </mergeCells>
  <printOptions horizontalCentered="1"/>
  <pageMargins left="0.74803149606299213" right="0.6692913385826772" top="0.39370078740157483" bottom="0.27559055118110237" header="0.70866141732283472" footer="0.27559055118110237"/>
  <pageSetup paperSize="9" orientation="portrait" r:id="rId1"/>
  <headerFooter alignWithMargins="0">
    <oddFooter>&amp;L&amp;"ConduitITC TT,Normal"&amp;6Mod. IEFP 9838 090&amp;R&amp;6Cursos de Aprendizagem | Regulamento  Específico 2014 -  Anexo 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AE46"/>
  <sheetViews>
    <sheetView tabSelected="1" topLeftCell="G1" zoomScale="120" zoomScaleNormal="120" zoomScaleSheetLayoutView="130" workbookViewId="0">
      <selection activeCell="V26" sqref="V26"/>
    </sheetView>
  </sheetViews>
  <sheetFormatPr defaultColWidth="7.85546875" defaultRowHeight="11.25" x14ac:dyDescent="0.2"/>
  <cols>
    <col min="1" max="1" width="1" style="153" customWidth="1"/>
    <col min="2" max="2" width="4.7109375" style="153" customWidth="1"/>
    <col min="3" max="3" width="8.140625" style="153" customWidth="1"/>
    <col min="4" max="5" width="8.42578125" style="153" customWidth="1"/>
    <col min="6" max="6" width="6.28515625" style="153" customWidth="1"/>
    <col min="7" max="7" width="7.5703125" style="153" customWidth="1"/>
    <col min="8" max="8" width="6.140625" style="153" customWidth="1"/>
    <col min="9" max="9" width="28.140625" style="153" customWidth="1"/>
    <col min="10" max="10" width="3.7109375" style="153" customWidth="1"/>
    <col min="11" max="11" width="1.140625" style="153" customWidth="1"/>
    <col min="12" max="12" width="1.42578125" style="153" customWidth="1"/>
    <col min="13" max="13" width="4.28515625" style="153" customWidth="1"/>
    <col min="14" max="14" width="8.42578125" style="153" customWidth="1"/>
    <col min="15" max="15" width="7.85546875" style="153" customWidth="1"/>
    <col min="16" max="16" width="4.28515625" style="153" customWidth="1"/>
    <col min="17" max="17" width="3.7109375" style="153" customWidth="1"/>
    <col min="18" max="18" width="4.7109375" style="153" customWidth="1"/>
    <col min="19" max="19" width="2.5703125" style="153" customWidth="1"/>
    <col min="20" max="20" width="8.28515625" style="153" customWidth="1"/>
    <col min="21" max="21" width="7.85546875" style="153" customWidth="1"/>
    <col min="22" max="22" width="12.85546875" style="153" customWidth="1"/>
    <col min="23" max="23" width="8.7109375" style="153" customWidth="1"/>
    <col min="24" max="24" width="6" style="153" customWidth="1"/>
    <col min="25" max="27" width="6" style="153" hidden="1" customWidth="1"/>
    <col min="28" max="28" width="7.5703125" style="153" hidden="1" customWidth="1"/>
    <col min="29" max="29" width="13.140625" style="153" customWidth="1"/>
    <col min="30" max="30" width="12" style="153" customWidth="1"/>
    <col min="31" max="31" width="9.85546875" style="153" bestFit="1" customWidth="1"/>
    <col min="32" max="16384" width="7.85546875" style="153"/>
  </cols>
  <sheetData>
    <row r="1" spans="1:31" ht="28.5" customHeight="1" x14ac:dyDescent="0.2">
      <c r="A1" s="152"/>
      <c r="B1" s="417" t="s">
        <v>322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247"/>
      <c r="AE1" s="248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E2" s="248"/>
    </row>
    <row r="3" spans="1:31" ht="17.25" customHeight="1" x14ac:dyDescent="0.2">
      <c r="A3" s="154"/>
      <c r="B3" s="402" t="s">
        <v>75</v>
      </c>
      <c r="C3" s="402" t="s">
        <v>325</v>
      </c>
      <c r="D3" s="402" t="s">
        <v>326</v>
      </c>
      <c r="E3" s="377" t="s">
        <v>333</v>
      </c>
      <c r="F3" s="402" t="s">
        <v>134</v>
      </c>
      <c r="G3" s="387" t="s">
        <v>135</v>
      </c>
      <c r="H3" s="388"/>
      <c r="I3" s="389"/>
      <c r="J3" s="396" t="s">
        <v>76</v>
      </c>
      <c r="K3" s="426"/>
      <c r="L3" s="396" t="s">
        <v>77</v>
      </c>
      <c r="M3" s="397"/>
      <c r="N3" s="387" t="s">
        <v>78</v>
      </c>
      <c r="O3" s="405"/>
      <c r="P3" s="405"/>
      <c r="Q3" s="405"/>
      <c r="R3" s="405"/>
      <c r="S3" s="406"/>
      <c r="T3" s="402" t="s">
        <v>79</v>
      </c>
      <c r="U3" s="402" t="s">
        <v>80</v>
      </c>
      <c r="V3" s="402" t="s">
        <v>321</v>
      </c>
      <c r="W3" s="402" t="s">
        <v>318</v>
      </c>
      <c r="X3" s="402" t="s">
        <v>319</v>
      </c>
      <c r="Y3" s="374" t="s">
        <v>329</v>
      </c>
      <c r="Z3" s="374" t="s">
        <v>330</v>
      </c>
      <c r="AA3" s="374" t="s">
        <v>331</v>
      </c>
      <c r="AB3" s="374" t="s">
        <v>332</v>
      </c>
      <c r="AC3" s="402" t="s">
        <v>320</v>
      </c>
    </row>
    <row r="4" spans="1:31" ht="11.25" customHeight="1" x14ac:dyDescent="0.2">
      <c r="A4" s="154"/>
      <c r="B4" s="424"/>
      <c r="C4" s="424"/>
      <c r="D4" s="424"/>
      <c r="E4" s="378"/>
      <c r="F4" s="403"/>
      <c r="G4" s="390"/>
      <c r="H4" s="391"/>
      <c r="I4" s="392"/>
      <c r="J4" s="427"/>
      <c r="K4" s="428"/>
      <c r="L4" s="398"/>
      <c r="M4" s="399"/>
      <c r="N4" s="407"/>
      <c r="O4" s="408"/>
      <c r="P4" s="408"/>
      <c r="Q4" s="408"/>
      <c r="R4" s="408"/>
      <c r="S4" s="409"/>
      <c r="T4" s="403"/>
      <c r="U4" s="403"/>
      <c r="V4" s="403"/>
      <c r="W4" s="403"/>
      <c r="X4" s="403"/>
      <c r="Y4" s="463"/>
      <c r="Z4" s="375"/>
      <c r="AA4" s="375"/>
      <c r="AB4" s="375"/>
      <c r="AC4" s="403"/>
    </row>
    <row r="5" spans="1:31" ht="11.25" customHeight="1" x14ac:dyDescent="0.2">
      <c r="A5" s="154"/>
      <c r="B5" s="424"/>
      <c r="C5" s="424"/>
      <c r="D5" s="424"/>
      <c r="E5" s="378"/>
      <c r="F5" s="403"/>
      <c r="G5" s="390"/>
      <c r="H5" s="391"/>
      <c r="I5" s="392"/>
      <c r="J5" s="427"/>
      <c r="K5" s="428"/>
      <c r="L5" s="398"/>
      <c r="M5" s="399"/>
      <c r="N5" s="406" t="s">
        <v>81</v>
      </c>
      <c r="O5" s="415" t="s">
        <v>82</v>
      </c>
      <c r="P5" s="418" t="s">
        <v>83</v>
      </c>
      <c r="Q5" s="419"/>
      <c r="R5" s="410" t="s">
        <v>84</v>
      </c>
      <c r="S5" s="411"/>
      <c r="T5" s="403"/>
      <c r="U5" s="403"/>
      <c r="V5" s="403"/>
      <c r="W5" s="403"/>
      <c r="X5" s="403"/>
      <c r="Y5" s="463"/>
      <c r="Z5" s="375"/>
      <c r="AA5" s="375"/>
      <c r="AB5" s="375"/>
      <c r="AC5" s="403"/>
    </row>
    <row r="6" spans="1:31" ht="8.25" customHeight="1" x14ac:dyDescent="0.2">
      <c r="A6" s="154"/>
      <c r="B6" s="425"/>
      <c r="C6" s="425"/>
      <c r="D6" s="425"/>
      <c r="E6" s="379"/>
      <c r="F6" s="404"/>
      <c r="G6" s="393"/>
      <c r="H6" s="394"/>
      <c r="I6" s="395"/>
      <c r="J6" s="429"/>
      <c r="K6" s="430"/>
      <c r="L6" s="400"/>
      <c r="M6" s="401"/>
      <c r="N6" s="414"/>
      <c r="O6" s="416"/>
      <c r="P6" s="420"/>
      <c r="Q6" s="421"/>
      <c r="R6" s="412"/>
      <c r="S6" s="413"/>
      <c r="T6" s="404"/>
      <c r="U6" s="404"/>
      <c r="V6" s="404"/>
      <c r="W6" s="404"/>
      <c r="X6" s="404"/>
      <c r="Y6" s="464"/>
      <c r="Z6" s="376"/>
      <c r="AA6" s="376"/>
      <c r="AB6" s="376"/>
      <c r="AC6" s="404"/>
    </row>
    <row r="7" spans="1:31" ht="15.75" customHeight="1" x14ac:dyDescent="0.2">
      <c r="A7" s="154"/>
      <c r="B7" s="159">
        <v>1</v>
      </c>
      <c r="C7" s="160"/>
      <c r="D7" s="161"/>
      <c r="E7" s="245"/>
      <c r="F7" s="214"/>
      <c r="G7" s="380"/>
      <c r="H7" s="381"/>
      <c r="I7" s="382"/>
      <c r="J7" s="383"/>
      <c r="K7" s="384"/>
      <c r="L7" s="383"/>
      <c r="M7" s="384"/>
      <c r="N7" s="222"/>
      <c r="O7" s="222"/>
      <c r="P7" s="422"/>
      <c r="Q7" s="423"/>
      <c r="R7" s="385"/>
      <c r="S7" s="386"/>
      <c r="T7" s="246">
        <f>$J7*$L7</f>
        <v>0</v>
      </c>
      <c r="U7" s="222"/>
      <c r="V7" s="226">
        <f>IFERROR(VLOOKUP(G7,Folha1!K$4:L$148,2,FALSE),)</f>
        <v>0</v>
      </c>
      <c r="W7" s="226">
        <f>V7/12</f>
        <v>0</v>
      </c>
      <c r="X7" s="227" t="str">
        <f t="shared" ref="X7:X26" si="0">IF(OR(C7="",D7=""),"",IF(ROUND((D7-C7+1)/30,2)&gt;12,12,ROUND((D7-C7+1)/30,2)))</f>
        <v/>
      </c>
      <c r="Y7" s="227" t="str">
        <f t="shared" ref="Y7:Y26" si="1">+IF($E7&gt;DATE(2014,1,2),"N","S")</f>
        <v>S</v>
      </c>
      <c r="Z7" s="227" t="str">
        <f>+IF($Y7="N",IF($J7&lt;14,14-$J7,0)," ")</f>
        <v xml:space="preserve"> </v>
      </c>
      <c r="AA7" s="227">
        <f t="shared" ref="AA7:AA26" si="2">ROUND(IF(AND($Y7="S",J7&lt;"14",NOT(ISBLANK(J7))),14-(10%*14)-$J7,"0"),"2")</f>
        <v>0</v>
      </c>
      <c r="AB7" s="227">
        <f>ROUND(IF($Y7="S",IF(AA7&lt;0,"0",AA7),Z7),0)</f>
        <v>0</v>
      </c>
      <c r="AC7" s="249" t="e">
        <f>IF(J7=0,0,+IF(Y7="N",IF($J7&lt;8,0,$W7-(ROUND(5%*$W7*$AB7,2))),$W7-(ROUND(5%*$W7*$AB7,2))))*X7</f>
        <v>#VALUE!</v>
      </c>
      <c r="AD7" s="225"/>
      <c r="AE7" s="248"/>
    </row>
    <row r="8" spans="1:31" ht="15.75" customHeight="1" x14ac:dyDescent="0.2">
      <c r="A8" s="154"/>
      <c r="B8" s="258">
        <v>2</v>
      </c>
      <c r="C8" s="160"/>
      <c r="D8" s="161"/>
      <c r="E8" s="245"/>
      <c r="F8" s="252"/>
      <c r="G8" s="380"/>
      <c r="H8" s="381"/>
      <c r="I8" s="382"/>
      <c r="J8" s="383"/>
      <c r="K8" s="384"/>
      <c r="L8" s="383"/>
      <c r="M8" s="384"/>
      <c r="N8" s="253"/>
      <c r="O8" s="253"/>
      <c r="P8" s="385"/>
      <c r="Q8" s="386"/>
      <c r="R8" s="385"/>
      <c r="S8" s="386"/>
      <c r="T8" s="246">
        <f>$J8*$L8</f>
        <v>0</v>
      </c>
      <c r="U8" s="222"/>
      <c r="V8" s="226">
        <f>IFERROR(VLOOKUP(G8,Folha1!K$4:L$148,2,FALSE),)</f>
        <v>0</v>
      </c>
      <c r="W8" s="226">
        <f t="shared" ref="W8:W26" si="3">V8/12</f>
        <v>0</v>
      </c>
      <c r="X8" s="227" t="str">
        <f t="shared" si="0"/>
        <v/>
      </c>
      <c r="Y8" s="227" t="str">
        <f t="shared" si="1"/>
        <v>S</v>
      </c>
      <c r="Z8" s="227" t="str">
        <f t="shared" ref="Z8:Z26" si="4">+IF($Y8="N",IF($J8&lt;14,14-$J8,0)," ")</f>
        <v xml:space="preserve"> </v>
      </c>
      <c r="AA8" s="227">
        <f t="shared" si="2"/>
        <v>0</v>
      </c>
      <c r="AB8" s="227">
        <f t="shared" ref="AB8:AB26" si="5">ROUND(IF($Y8="S",IF(AA8&lt;0,"0",AA8),Z8),0)</f>
        <v>0</v>
      </c>
      <c r="AC8" s="249" t="e">
        <f t="shared" ref="AC8:AC26" si="6">IF(J8=0,0,+IF(Y8="N",IF($J8&lt;8,0,$W8-(ROUND(5%*$W8*$AB8,2))),$W8-(ROUND(5%*$W8*$AB8,2))))*X8</f>
        <v>#VALUE!</v>
      </c>
      <c r="AD8" s="225"/>
    </row>
    <row r="9" spans="1:31" ht="15.75" customHeight="1" x14ac:dyDescent="0.2">
      <c r="A9" s="154"/>
      <c r="B9" s="258">
        <v>3</v>
      </c>
      <c r="C9" s="160"/>
      <c r="D9" s="161"/>
      <c r="E9" s="245"/>
      <c r="F9" s="252"/>
      <c r="G9" s="380"/>
      <c r="H9" s="381"/>
      <c r="I9" s="382"/>
      <c r="J9" s="383"/>
      <c r="K9" s="384"/>
      <c r="L9" s="383"/>
      <c r="M9" s="384"/>
      <c r="N9" s="253"/>
      <c r="O9" s="253"/>
      <c r="P9" s="385"/>
      <c r="Q9" s="386"/>
      <c r="R9" s="385"/>
      <c r="S9" s="386"/>
      <c r="T9" s="246">
        <f t="shared" ref="T9:T26" si="7">$J9*$L9</f>
        <v>0</v>
      </c>
      <c r="U9" s="222"/>
      <c r="V9" s="226">
        <f>IFERROR(VLOOKUP(G9,Folha1!K$4:L$148,2,FALSE),)</f>
        <v>0</v>
      </c>
      <c r="W9" s="226">
        <f t="shared" si="3"/>
        <v>0</v>
      </c>
      <c r="X9" s="227" t="str">
        <f t="shared" si="0"/>
        <v/>
      </c>
      <c r="Y9" s="227" t="str">
        <f t="shared" si="1"/>
        <v>S</v>
      </c>
      <c r="Z9" s="227" t="str">
        <f t="shared" si="4"/>
        <v xml:space="preserve"> </v>
      </c>
      <c r="AA9" s="227">
        <f t="shared" si="2"/>
        <v>0</v>
      </c>
      <c r="AB9" s="227">
        <f t="shared" si="5"/>
        <v>0</v>
      </c>
      <c r="AC9" s="249" t="e">
        <f t="shared" si="6"/>
        <v>#VALUE!</v>
      </c>
      <c r="AD9" s="225"/>
      <c r="AE9" s="248"/>
    </row>
    <row r="10" spans="1:31" ht="15.75" customHeight="1" x14ac:dyDescent="0.2">
      <c r="A10" s="163"/>
      <c r="B10" s="258">
        <v>4</v>
      </c>
      <c r="C10" s="160"/>
      <c r="D10" s="161"/>
      <c r="E10" s="245"/>
      <c r="F10" s="252"/>
      <c r="G10" s="380"/>
      <c r="H10" s="381"/>
      <c r="I10" s="382"/>
      <c r="J10" s="383"/>
      <c r="K10" s="384"/>
      <c r="L10" s="383"/>
      <c r="M10" s="384"/>
      <c r="N10" s="253"/>
      <c r="O10" s="253"/>
      <c r="P10" s="385"/>
      <c r="Q10" s="386"/>
      <c r="R10" s="385"/>
      <c r="S10" s="386"/>
      <c r="T10" s="246">
        <f t="shared" si="7"/>
        <v>0</v>
      </c>
      <c r="U10" s="222"/>
      <c r="V10" s="226">
        <f>IFERROR(VLOOKUP(G10,Folha1!K$4:L$148,2,FALSE),)</f>
        <v>0</v>
      </c>
      <c r="W10" s="226">
        <f t="shared" si="3"/>
        <v>0</v>
      </c>
      <c r="X10" s="227" t="str">
        <f t="shared" si="0"/>
        <v/>
      </c>
      <c r="Y10" s="227" t="str">
        <f t="shared" si="1"/>
        <v>S</v>
      </c>
      <c r="Z10" s="227" t="str">
        <f t="shared" si="4"/>
        <v xml:space="preserve"> </v>
      </c>
      <c r="AA10" s="227">
        <f t="shared" si="2"/>
        <v>0</v>
      </c>
      <c r="AB10" s="227">
        <f t="shared" si="5"/>
        <v>0</v>
      </c>
      <c r="AC10" s="249" t="e">
        <f t="shared" si="6"/>
        <v>#VALUE!</v>
      </c>
      <c r="AE10" s="248"/>
    </row>
    <row r="11" spans="1:31" ht="15.75" customHeight="1" x14ac:dyDescent="0.2">
      <c r="A11" s="163"/>
      <c r="B11" s="259">
        <v>5</v>
      </c>
      <c r="C11" s="160"/>
      <c r="D11" s="161"/>
      <c r="E11" s="245"/>
      <c r="F11" s="252"/>
      <c r="G11" s="380"/>
      <c r="H11" s="381"/>
      <c r="I11" s="382"/>
      <c r="J11" s="383"/>
      <c r="K11" s="384"/>
      <c r="L11" s="383"/>
      <c r="M11" s="384"/>
      <c r="N11" s="254"/>
      <c r="O11" s="254"/>
      <c r="P11" s="385"/>
      <c r="Q11" s="386"/>
      <c r="R11" s="385"/>
      <c r="S11" s="386"/>
      <c r="T11" s="246">
        <f t="shared" si="7"/>
        <v>0</v>
      </c>
      <c r="U11" s="222"/>
      <c r="V11" s="226">
        <f>IFERROR(VLOOKUP(G11,Folha1!K$4:L$148,2,FALSE),)</f>
        <v>0</v>
      </c>
      <c r="W11" s="226">
        <f t="shared" si="3"/>
        <v>0</v>
      </c>
      <c r="X11" s="227" t="str">
        <f t="shared" si="0"/>
        <v/>
      </c>
      <c r="Y11" s="227" t="str">
        <f t="shared" si="1"/>
        <v>S</v>
      </c>
      <c r="Z11" s="227" t="str">
        <f t="shared" si="4"/>
        <v xml:space="preserve"> </v>
      </c>
      <c r="AA11" s="227">
        <f t="shared" si="2"/>
        <v>0</v>
      </c>
      <c r="AB11" s="227">
        <f t="shared" si="5"/>
        <v>0</v>
      </c>
      <c r="AC11" s="249" t="e">
        <f t="shared" si="6"/>
        <v>#VALUE!</v>
      </c>
    </row>
    <row r="12" spans="1:31" ht="15.75" customHeight="1" x14ac:dyDescent="0.2">
      <c r="A12" s="163"/>
      <c r="B12" s="259">
        <v>6</v>
      </c>
      <c r="C12" s="160"/>
      <c r="D12" s="161"/>
      <c r="E12" s="245"/>
      <c r="F12" s="252"/>
      <c r="G12" s="380"/>
      <c r="H12" s="381"/>
      <c r="I12" s="382"/>
      <c r="J12" s="383"/>
      <c r="K12" s="384"/>
      <c r="L12" s="383"/>
      <c r="M12" s="384"/>
      <c r="N12" s="254"/>
      <c r="O12" s="254"/>
      <c r="P12" s="385"/>
      <c r="Q12" s="386"/>
      <c r="R12" s="385"/>
      <c r="S12" s="386"/>
      <c r="T12" s="246">
        <f t="shared" si="7"/>
        <v>0</v>
      </c>
      <c r="U12" s="222"/>
      <c r="V12" s="226">
        <f>IFERROR(VLOOKUP(G12,Folha1!K$4:L$148,2,FALSE),)</f>
        <v>0</v>
      </c>
      <c r="W12" s="226">
        <f t="shared" si="3"/>
        <v>0</v>
      </c>
      <c r="X12" s="227" t="str">
        <f t="shared" si="0"/>
        <v/>
      </c>
      <c r="Y12" s="227" t="str">
        <f t="shared" si="1"/>
        <v>S</v>
      </c>
      <c r="Z12" s="227" t="str">
        <f t="shared" si="4"/>
        <v xml:space="preserve"> </v>
      </c>
      <c r="AA12" s="227">
        <f t="shared" si="2"/>
        <v>0</v>
      </c>
      <c r="AB12" s="227">
        <f t="shared" si="5"/>
        <v>0</v>
      </c>
      <c r="AC12" s="249" t="e">
        <f t="shared" si="6"/>
        <v>#VALUE!</v>
      </c>
      <c r="AE12" s="248"/>
    </row>
    <row r="13" spans="1:31" ht="15.75" customHeight="1" x14ac:dyDescent="0.2">
      <c r="A13" s="163"/>
      <c r="B13" s="259">
        <v>7</v>
      </c>
      <c r="C13" s="160"/>
      <c r="D13" s="161"/>
      <c r="E13" s="245"/>
      <c r="F13" s="252"/>
      <c r="G13" s="380"/>
      <c r="H13" s="381"/>
      <c r="I13" s="382"/>
      <c r="J13" s="383"/>
      <c r="K13" s="384"/>
      <c r="L13" s="383"/>
      <c r="M13" s="384"/>
      <c r="N13" s="255"/>
      <c r="O13" s="255"/>
      <c r="P13" s="256"/>
      <c r="Q13" s="257"/>
      <c r="R13" s="250"/>
      <c r="S13" s="251"/>
      <c r="T13" s="246">
        <f t="shared" si="7"/>
        <v>0</v>
      </c>
      <c r="U13" s="222"/>
      <c r="V13" s="226">
        <f>IFERROR(VLOOKUP(G13,Folha1!K$4:L$148,2,FALSE),)</f>
        <v>0</v>
      </c>
      <c r="W13" s="226">
        <f t="shared" si="3"/>
        <v>0</v>
      </c>
      <c r="X13" s="227" t="str">
        <f t="shared" si="0"/>
        <v/>
      </c>
      <c r="Y13" s="227" t="str">
        <f t="shared" si="1"/>
        <v>S</v>
      </c>
      <c r="Z13" s="227" t="str">
        <f t="shared" si="4"/>
        <v xml:space="preserve"> </v>
      </c>
      <c r="AA13" s="227">
        <f t="shared" si="2"/>
        <v>0</v>
      </c>
      <c r="AB13" s="227">
        <f t="shared" si="5"/>
        <v>0</v>
      </c>
      <c r="AC13" s="249" t="e">
        <f t="shared" si="6"/>
        <v>#VALUE!</v>
      </c>
      <c r="AE13" s="248"/>
    </row>
    <row r="14" spans="1:31" s="234" customFormat="1" ht="15.75" customHeight="1" x14ac:dyDescent="0.2">
      <c r="A14" s="233"/>
      <c r="B14" s="259">
        <v>8</v>
      </c>
      <c r="C14" s="160"/>
      <c r="D14" s="161"/>
      <c r="E14" s="245"/>
      <c r="F14" s="252"/>
      <c r="G14" s="380"/>
      <c r="H14" s="381"/>
      <c r="I14" s="382"/>
      <c r="J14" s="383"/>
      <c r="K14" s="384"/>
      <c r="L14" s="383"/>
      <c r="M14" s="384"/>
      <c r="N14" s="255"/>
      <c r="O14" s="255"/>
      <c r="P14" s="431"/>
      <c r="Q14" s="432"/>
      <c r="R14" s="385"/>
      <c r="S14" s="386"/>
      <c r="T14" s="246">
        <f t="shared" si="7"/>
        <v>0</v>
      </c>
      <c r="U14" s="222"/>
      <c r="V14" s="226">
        <f>IFERROR(VLOOKUP(G14,Folha1!K$4:L$148,2,FALSE),)</f>
        <v>0</v>
      </c>
      <c r="W14" s="226">
        <f t="shared" si="3"/>
        <v>0</v>
      </c>
      <c r="X14" s="227" t="str">
        <f t="shared" si="0"/>
        <v/>
      </c>
      <c r="Y14" s="227" t="str">
        <f t="shared" si="1"/>
        <v>S</v>
      </c>
      <c r="Z14" s="227" t="str">
        <f t="shared" si="4"/>
        <v xml:space="preserve"> </v>
      </c>
      <c r="AA14" s="227">
        <f t="shared" si="2"/>
        <v>0</v>
      </c>
      <c r="AB14" s="227">
        <f t="shared" si="5"/>
        <v>0</v>
      </c>
      <c r="AC14" s="249" t="e">
        <f t="shared" si="6"/>
        <v>#VALUE!</v>
      </c>
    </row>
    <row r="15" spans="1:31" ht="15.75" customHeight="1" x14ac:dyDescent="0.2">
      <c r="A15" s="163"/>
      <c r="B15" s="259">
        <v>9</v>
      </c>
      <c r="C15" s="160"/>
      <c r="D15" s="161"/>
      <c r="E15" s="245"/>
      <c r="F15" s="252"/>
      <c r="G15" s="380"/>
      <c r="H15" s="381"/>
      <c r="I15" s="382"/>
      <c r="J15" s="383"/>
      <c r="K15" s="384"/>
      <c r="L15" s="383"/>
      <c r="M15" s="384"/>
      <c r="N15" s="255"/>
      <c r="O15" s="255"/>
      <c r="P15" s="431"/>
      <c r="Q15" s="432"/>
      <c r="R15" s="385"/>
      <c r="S15" s="386"/>
      <c r="T15" s="246">
        <f t="shared" si="7"/>
        <v>0</v>
      </c>
      <c r="U15" s="222"/>
      <c r="V15" s="226">
        <f>IFERROR(VLOOKUP(G15,Folha1!K$4:L$148,2,FALSE),)</f>
        <v>0</v>
      </c>
      <c r="W15" s="226">
        <f t="shared" si="3"/>
        <v>0</v>
      </c>
      <c r="X15" s="227" t="str">
        <f t="shared" si="0"/>
        <v/>
      </c>
      <c r="Y15" s="227" t="str">
        <f t="shared" si="1"/>
        <v>S</v>
      </c>
      <c r="Z15" s="227" t="str">
        <f t="shared" si="4"/>
        <v xml:space="preserve"> </v>
      </c>
      <c r="AA15" s="227">
        <f t="shared" si="2"/>
        <v>0</v>
      </c>
      <c r="AB15" s="227">
        <f t="shared" si="5"/>
        <v>0</v>
      </c>
      <c r="AC15" s="249" t="e">
        <f t="shared" si="6"/>
        <v>#VALUE!</v>
      </c>
    </row>
    <row r="16" spans="1:31" ht="15.75" customHeight="1" x14ac:dyDescent="0.2">
      <c r="A16" s="163"/>
      <c r="B16" s="259">
        <v>10</v>
      </c>
      <c r="C16" s="160"/>
      <c r="D16" s="161"/>
      <c r="E16" s="245"/>
      <c r="F16" s="252"/>
      <c r="G16" s="380"/>
      <c r="H16" s="381"/>
      <c r="I16" s="382"/>
      <c r="J16" s="383"/>
      <c r="K16" s="384"/>
      <c r="L16" s="383"/>
      <c r="M16" s="384"/>
      <c r="N16" s="255"/>
      <c r="O16" s="255"/>
      <c r="P16" s="431"/>
      <c r="Q16" s="432"/>
      <c r="R16" s="385"/>
      <c r="S16" s="386"/>
      <c r="T16" s="246">
        <f t="shared" si="7"/>
        <v>0</v>
      </c>
      <c r="U16" s="222"/>
      <c r="V16" s="226">
        <f>IFERROR(VLOOKUP(G16,Folha1!K$4:L$148,2,FALSE),)</f>
        <v>0</v>
      </c>
      <c r="W16" s="226">
        <f t="shared" si="3"/>
        <v>0</v>
      </c>
      <c r="X16" s="227" t="str">
        <f t="shared" si="0"/>
        <v/>
      </c>
      <c r="Y16" s="227" t="str">
        <f t="shared" si="1"/>
        <v>S</v>
      </c>
      <c r="Z16" s="227" t="str">
        <f t="shared" si="4"/>
        <v xml:space="preserve"> </v>
      </c>
      <c r="AA16" s="227">
        <f t="shared" si="2"/>
        <v>0</v>
      </c>
      <c r="AB16" s="227">
        <f t="shared" si="5"/>
        <v>0</v>
      </c>
      <c r="AC16" s="249" t="e">
        <f t="shared" si="6"/>
        <v>#VALUE!</v>
      </c>
    </row>
    <row r="17" spans="1:29" ht="15.75" customHeight="1" x14ac:dyDescent="0.2">
      <c r="A17" s="163"/>
      <c r="B17" s="259">
        <v>11</v>
      </c>
      <c r="C17" s="160"/>
      <c r="D17" s="161"/>
      <c r="E17" s="245"/>
      <c r="F17" s="252"/>
      <c r="G17" s="380"/>
      <c r="H17" s="381"/>
      <c r="I17" s="382"/>
      <c r="J17" s="383"/>
      <c r="K17" s="384"/>
      <c r="L17" s="383"/>
      <c r="M17" s="384"/>
      <c r="N17" s="255"/>
      <c r="O17" s="255"/>
      <c r="P17" s="431"/>
      <c r="Q17" s="432"/>
      <c r="R17" s="385"/>
      <c r="S17" s="386"/>
      <c r="T17" s="246">
        <f t="shared" si="7"/>
        <v>0</v>
      </c>
      <c r="U17" s="222"/>
      <c r="V17" s="226">
        <f>IFERROR(VLOOKUP(G17,Folha1!K$4:L$148,2,FALSE),)</f>
        <v>0</v>
      </c>
      <c r="W17" s="226">
        <f t="shared" si="3"/>
        <v>0</v>
      </c>
      <c r="X17" s="227" t="str">
        <f t="shared" si="0"/>
        <v/>
      </c>
      <c r="Y17" s="227" t="str">
        <f t="shared" si="1"/>
        <v>S</v>
      </c>
      <c r="Z17" s="227" t="str">
        <f t="shared" si="4"/>
        <v xml:space="preserve"> </v>
      </c>
      <c r="AA17" s="227">
        <f t="shared" si="2"/>
        <v>0</v>
      </c>
      <c r="AB17" s="227">
        <f t="shared" si="5"/>
        <v>0</v>
      </c>
      <c r="AC17" s="249" t="e">
        <f t="shared" si="6"/>
        <v>#VALUE!</v>
      </c>
    </row>
    <row r="18" spans="1:29" ht="15.75" customHeight="1" x14ac:dyDescent="0.2">
      <c r="A18" s="163"/>
      <c r="B18" s="259">
        <v>12</v>
      </c>
      <c r="C18" s="160"/>
      <c r="D18" s="161"/>
      <c r="E18" s="245"/>
      <c r="F18" s="252"/>
      <c r="G18" s="380"/>
      <c r="H18" s="381"/>
      <c r="I18" s="382"/>
      <c r="J18" s="383"/>
      <c r="K18" s="384"/>
      <c r="L18" s="383"/>
      <c r="M18" s="384"/>
      <c r="N18" s="255"/>
      <c r="O18" s="255"/>
      <c r="P18" s="431"/>
      <c r="Q18" s="432"/>
      <c r="R18" s="385"/>
      <c r="S18" s="386"/>
      <c r="T18" s="246">
        <f t="shared" si="7"/>
        <v>0</v>
      </c>
      <c r="U18" s="222"/>
      <c r="V18" s="226">
        <f>IFERROR(VLOOKUP(G18,Folha1!K$4:L$148,2,FALSE),)</f>
        <v>0</v>
      </c>
      <c r="W18" s="226">
        <f t="shared" si="3"/>
        <v>0</v>
      </c>
      <c r="X18" s="227" t="str">
        <f t="shared" si="0"/>
        <v/>
      </c>
      <c r="Y18" s="227" t="str">
        <f t="shared" si="1"/>
        <v>S</v>
      </c>
      <c r="Z18" s="227" t="str">
        <f t="shared" si="4"/>
        <v xml:space="preserve"> </v>
      </c>
      <c r="AA18" s="227">
        <f t="shared" si="2"/>
        <v>0</v>
      </c>
      <c r="AB18" s="227">
        <f t="shared" si="5"/>
        <v>0</v>
      </c>
      <c r="AC18" s="249" t="e">
        <f t="shared" si="6"/>
        <v>#VALUE!</v>
      </c>
    </row>
    <row r="19" spans="1:29" ht="15.75" customHeight="1" x14ac:dyDescent="0.2">
      <c r="A19" s="163"/>
      <c r="B19" s="259">
        <v>13</v>
      </c>
      <c r="C19" s="160"/>
      <c r="D19" s="161"/>
      <c r="E19" s="245"/>
      <c r="F19" s="252"/>
      <c r="G19" s="380"/>
      <c r="H19" s="381"/>
      <c r="I19" s="382"/>
      <c r="J19" s="385"/>
      <c r="K19" s="386"/>
      <c r="L19" s="383"/>
      <c r="M19" s="384"/>
      <c r="N19" s="255"/>
      <c r="O19" s="255"/>
      <c r="P19" s="431"/>
      <c r="Q19" s="432"/>
      <c r="R19" s="385"/>
      <c r="S19" s="386"/>
      <c r="T19" s="246">
        <f t="shared" si="7"/>
        <v>0</v>
      </c>
      <c r="U19" s="222"/>
      <c r="V19" s="226">
        <f>IFERROR(VLOOKUP(G19,Folha1!K$4:L$148,2,FALSE),)</f>
        <v>0</v>
      </c>
      <c r="W19" s="226">
        <f t="shared" si="3"/>
        <v>0</v>
      </c>
      <c r="X19" s="227" t="str">
        <f t="shared" si="0"/>
        <v/>
      </c>
      <c r="Y19" s="227" t="str">
        <f t="shared" si="1"/>
        <v>S</v>
      </c>
      <c r="Z19" s="227" t="str">
        <f t="shared" si="4"/>
        <v xml:space="preserve"> </v>
      </c>
      <c r="AA19" s="227">
        <f t="shared" si="2"/>
        <v>0</v>
      </c>
      <c r="AB19" s="227">
        <f t="shared" si="5"/>
        <v>0</v>
      </c>
      <c r="AC19" s="249" t="e">
        <f t="shared" si="6"/>
        <v>#VALUE!</v>
      </c>
    </row>
    <row r="20" spans="1:29" ht="15.75" customHeight="1" x14ac:dyDescent="0.2">
      <c r="A20" s="163"/>
      <c r="B20" s="259">
        <v>14</v>
      </c>
      <c r="C20" s="160"/>
      <c r="D20" s="161"/>
      <c r="E20" s="245"/>
      <c r="F20" s="252"/>
      <c r="G20" s="380"/>
      <c r="H20" s="381"/>
      <c r="I20" s="382"/>
      <c r="J20" s="385"/>
      <c r="K20" s="386"/>
      <c r="L20" s="383"/>
      <c r="M20" s="384"/>
      <c r="N20" s="255"/>
      <c r="O20" s="255"/>
      <c r="P20" s="431"/>
      <c r="Q20" s="432"/>
      <c r="R20" s="385"/>
      <c r="S20" s="386"/>
      <c r="T20" s="246">
        <f t="shared" si="7"/>
        <v>0</v>
      </c>
      <c r="U20" s="222"/>
      <c r="V20" s="226">
        <f>IFERROR(VLOOKUP(G20,Folha1!K$4:L$148,2,FALSE),)</f>
        <v>0</v>
      </c>
      <c r="W20" s="226">
        <f t="shared" si="3"/>
        <v>0</v>
      </c>
      <c r="X20" s="227" t="str">
        <f t="shared" si="0"/>
        <v/>
      </c>
      <c r="Y20" s="227" t="str">
        <f t="shared" si="1"/>
        <v>S</v>
      </c>
      <c r="Z20" s="227" t="str">
        <f t="shared" si="4"/>
        <v xml:space="preserve"> </v>
      </c>
      <c r="AA20" s="227">
        <f t="shared" si="2"/>
        <v>0</v>
      </c>
      <c r="AB20" s="227">
        <f t="shared" si="5"/>
        <v>0</v>
      </c>
      <c r="AC20" s="249" t="e">
        <f t="shared" si="6"/>
        <v>#VALUE!</v>
      </c>
    </row>
    <row r="21" spans="1:29" ht="15.75" customHeight="1" x14ac:dyDescent="0.2">
      <c r="A21" s="163"/>
      <c r="B21" s="259">
        <v>15</v>
      </c>
      <c r="C21" s="160"/>
      <c r="D21" s="161"/>
      <c r="E21" s="245"/>
      <c r="F21" s="252"/>
      <c r="G21" s="380"/>
      <c r="H21" s="381"/>
      <c r="I21" s="382"/>
      <c r="J21" s="385"/>
      <c r="K21" s="386"/>
      <c r="L21" s="383"/>
      <c r="M21" s="384"/>
      <c r="N21" s="255"/>
      <c r="O21" s="255"/>
      <c r="P21" s="431"/>
      <c r="Q21" s="432"/>
      <c r="R21" s="385"/>
      <c r="S21" s="386"/>
      <c r="T21" s="246">
        <f t="shared" si="7"/>
        <v>0</v>
      </c>
      <c r="U21" s="222"/>
      <c r="V21" s="226">
        <f>IFERROR(VLOOKUP(G21,Folha1!K$4:L$148,2,FALSE),)</f>
        <v>0</v>
      </c>
      <c r="W21" s="226">
        <f t="shared" si="3"/>
        <v>0</v>
      </c>
      <c r="X21" s="227" t="str">
        <f t="shared" si="0"/>
        <v/>
      </c>
      <c r="Y21" s="227" t="str">
        <f t="shared" si="1"/>
        <v>S</v>
      </c>
      <c r="Z21" s="227" t="str">
        <f t="shared" si="4"/>
        <v xml:space="preserve"> </v>
      </c>
      <c r="AA21" s="227">
        <f t="shared" si="2"/>
        <v>0</v>
      </c>
      <c r="AB21" s="227">
        <f t="shared" si="5"/>
        <v>0</v>
      </c>
      <c r="AC21" s="249" t="e">
        <f t="shared" si="6"/>
        <v>#VALUE!</v>
      </c>
    </row>
    <row r="22" spans="1:29" s="234" customFormat="1" ht="15.75" customHeight="1" x14ac:dyDescent="0.2">
      <c r="A22" s="233"/>
      <c r="B22" s="259">
        <v>16</v>
      </c>
      <c r="C22" s="160"/>
      <c r="D22" s="161"/>
      <c r="E22" s="245"/>
      <c r="F22" s="252"/>
      <c r="G22" s="380"/>
      <c r="H22" s="381"/>
      <c r="I22" s="382"/>
      <c r="J22" s="385"/>
      <c r="K22" s="386"/>
      <c r="L22" s="383"/>
      <c r="M22" s="384"/>
      <c r="N22" s="255"/>
      <c r="O22" s="255"/>
      <c r="P22" s="431"/>
      <c r="Q22" s="432"/>
      <c r="R22" s="385"/>
      <c r="S22" s="386"/>
      <c r="T22" s="246">
        <f t="shared" si="7"/>
        <v>0</v>
      </c>
      <c r="U22" s="222"/>
      <c r="V22" s="226">
        <f>IFERROR(VLOOKUP(G22,Folha1!K$4:L$148,2,FALSE),)</f>
        <v>0</v>
      </c>
      <c r="W22" s="226">
        <f t="shared" si="3"/>
        <v>0</v>
      </c>
      <c r="X22" s="227" t="str">
        <f t="shared" si="0"/>
        <v/>
      </c>
      <c r="Y22" s="227" t="str">
        <f t="shared" si="1"/>
        <v>S</v>
      </c>
      <c r="Z22" s="227" t="str">
        <f t="shared" si="4"/>
        <v xml:space="preserve"> </v>
      </c>
      <c r="AA22" s="227">
        <f t="shared" si="2"/>
        <v>0</v>
      </c>
      <c r="AB22" s="227">
        <f t="shared" si="5"/>
        <v>0</v>
      </c>
      <c r="AC22" s="249" t="e">
        <f t="shared" si="6"/>
        <v>#VALUE!</v>
      </c>
    </row>
    <row r="23" spans="1:29" ht="15.75" customHeight="1" x14ac:dyDescent="0.2">
      <c r="A23" s="163"/>
      <c r="B23" s="164">
        <v>17</v>
      </c>
      <c r="C23" s="160"/>
      <c r="D23" s="161"/>
      <c r="E23" s="245"/>
      <c r="F23" s="252"/>
      <c r="G23" s="380"/>
      <c r="H23" s="381"/>
      <c r="I23" s="382"/>
      <c r="J23" s="385"/>
      <c r="K23" s="386"/>
      <c r="L23" s="383"/>
      <c r="M23" s="384"/>
      <c r="N23" s="255"/>
      <c r="O23" s="255"/>
      <c r="P23" s="431"/>
      <c r="Q23" s="432"/>
      <c r="R23" s="385"/>
      <c r="S23" s="386"/>
      <c r="T23" s="246">
        <f t="shared" si="7"/>
        <v>0</v>
      </c>
      <c r="U23" s="222"/>
      <c r="V23" s="226">
        <f>IFERROR(VLOOKUP(G23,Folha1!K$4:L$148,2,FALSE),)</f>
        <v>0</v>
      </c>
      <c r="W23" s="226">
        <f t="shared" si="3"/>
        <v>0</v>
      </c>
      <c r="X23" s="227" t="str">
        <f t="shared" si="0"/>
        <v/>
      </c>
      <c r="Y23" s="227" t="str">
        <f t="shared" si="1"/>
        <v>S</v>
      </c>
      <c r="Z23" s="227" t="str">
        <f t="shared" si="4"/>
        <v xml:space="preserve"> </v>
      </c>
      <c r="AA23" s="227">
        <f t="shared" si="2"/>
        <v>0</v>
      </c>
      <c r="AB23" s="227">
        <f t="shared" si="5"/>
        <v>0</v>
      </c>
      <c r="AC23" s="249" t="e">
        <f t="shared" si="6"/>
        <v>#VALUE!</v>
      </c>
    </row>
    <row r="24" spans="1:29" ht="15.75" customHeight="1" x14ac:dyDescent="0.2">
      <c r="A24" s="163"/>
      <c r="B24" s="164">
        <v>18</v>
      </c>
      <c r="C24" s="160"/>
      <c r="D24" s="161"/>
      <c r="E24" s="245"/>
      <c r="F24" s="252"/>
      <c r="G24" s="380"/>
      <c r="H24" s="381"/>
      <c r="I24" s="382"/>
      <c r="J24" s="385"/>
      <c r="K24" s="386"/>
      <c r="L24" s="383"/>
      <c r="M24" s="384"/>
      <c r="N24" s="255"/>
      <c r="O24" s="255"/>
      <c r="P24" s="431"/>
      <c r="Q24" s="432"/>
      <c r="R24" s="385"/>
      <c r="S24" s="386"/>
      <c r="T24" s="246">
        <f t="shared" si="7"/>
        <v>0</v>
      </c>
      <c r="U24" s="222"/>
      <c r="V24" s="226">
        <f>IFERROR(VLOOKUP(G24,Folha1!K$4:L$148,2,FALSE),)</f>
        <v>0</v>
      </c>
      <c r="W24" s="226">
        <f t="shared" si="3"/>
        <v>0</v>
      </c>
      <c r="X24" s="227" t="str">
        <f t="shared" si="0"/>
        <v/>
      </c>
      <c r="Y24" s="227" t="str">
        <f t="shared" si="1"/>
        <v>S</v>
      </c>
      <c r="Z24" s="227" t="str">
        <f t="shared" si="4"/>
        <v xml:space="preserve"> </v>
      </c>
      <c r="AA24" s="227">
        <f t="shared" si="2"/>
        <v>0</v>
      </c>
      <c r="AB24" s="227">
        <f t="shared" si="5"/>
        <v>0</v>
      </c>
      <c r="AC24" s="249" t="e">
        <f t="shared" si="6"/>
        <v>#VALUE!</v>
      </c>
    </row>
    <row r="25" spans="1:29" ht="15.75" customHeight="1" x14ac:dyDescent="0.2">
      <c r="A25" s="163"/>
      <c r="B25" s="164">
        <v>19</v>
      </c>
      <c r="C25" s="160"/>
      <c r="D25" s="161"/>
      <c r="E25" s="245"/>
      <c r="F25" s="252"/>
      <c r="G25" s="380"/>
      <c r="H25" s="381"/>
      <c r="I25" s="382"/>
      <c r="J25" s="385"/>
      <c r="K25" s="386"/>
      <c r="L25" s="383"/>
      <c r="M25" s="384"/>
      <c r="N25" s="255"/>
      <c r="O25" s="255"/>
      <c r="P25" s="431"/>
      <c r="Q25" s="432"/>
      <c r="R25" s="385"/>
      <c r="S25" s="386"/>
      <c r="T25" s="246">
        <f t="shared" si="7"/>
        <v>0</v>
      </c>
      <c r="U25" s="222"/>
      <c r="V25" s="226">
        <f>IFERROR(VLOOKUP(G25,Folha1!K$4:L$148,2,FALSE),)</f>
        <v>0</v>
      </c>
      <c r="W25" s="226">
        <f t="shared" si="3"/>
        <v>0</v>
      </c>
      <c r="X25" s="227" t="str">
        <f t="shared" si="0"/>
        <v/>
      </c>
      <c r="Y25" s="227" t="str">
        <f t="shared" si="1"/>
        <v>S</v>
      </c>
      <c r="Z25" s="227" t="str">
        <f t="shared" si="4"/>
        <v xml:space="preserve"> </v>
      </c>
      <c r="AA25" s="227">
        <f t="shared" si="2"/>
        <v>0</v>
      </c>
      <c r="AB25" s="227">
        <f t="shared" si="5"/>
        <v>0</v>
      </c>
      <c r="AC25" s="249" t="e">
        <f t="shared" si="6"/>
        <v>#VALUE!</v>
      </c>
    </row>
    <row r="26" spans="1:29" ht="15.75" customHeight="1" x14ac:dyDescent="0.2">
      <c r="A26" s="163"/>
      <c r="B26" s="164">
        <v>20</v>
      </c>
      <c r="C26" s="160"/>
      <c r="D26" s="161"/>
      <c r="E26" s="245"/>
      <c r="F26" s="252"/>
      <c r="G26" s="380"/>
      <c r="H26" s="381"/>
      <c r="I26" s="382"/>
      <c r="J26" s="431"/>
      <c r="K26" s="432"/>
      <c r="L26" s="383"/>
      <c r="M26" s="384"/>
      <c r="N26" s="255"/>
      <c r="O26" s="255"/>
      <c r="P26" s="431"/>
      <c r="Q26" s="432"/>
      <c r="R26" s="385"/>
      <c r="S26" s="386"/>
      <c r="T26" s="246">
        <f t="shared" si="7"/>
        <v>0</v>
      </c>
      <c r="U26" s="222"/>
      <c r="V26" s="226">
        <f>IFERROR(VLOOKUP(G26,Folha1!K$4:L$148,2,FALSE),)</f>
        <v>0</v>
      </c>
      <c r="W26" s="226">
        <f t="shared" si="3"/>
        <v>0</v>
      </c>
      <c r="X26" s="227" t="str">
        <f t="shared" si="0"/>
        <v/>
      </c>
      <c r="Y26" s="227" t="str">
        <f t="shared" si="1"/>
        <v>S</v>
      </c>
      <c r="Z26" s="227" t="str">
        <f t="shared" si="4"/>
        <v xml:space="preserve"> </v>
      </c>
      <c r="AA26" s="227">
        <f t="shared" si="2"/>
        <v>0</v>
      </c>
      <c r="AB26" s="227">
        <f t="shared" si="5"/>
        <v>0</v>
      </c>
      <c r="AC26" s="249" t="e">
        <f t="shared" si="6"/>
        <v>#VALUE!</v>
      </c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8"/>
      <c r="K27" s="228"/>
      <c r="L27" s="228"/>
      <c r="M27" s="228"/>
      <c r="N27" s="228"/>
      <c r="O27" s="228"/>
      <c r="P27" s="228"/>
      <c r="Q27" s="228"/>
      <c r="R27" s="229"/>
      <c r="S27" s="229"/>
      <c r="T27" s="230"/>
      <c r="U27" s="230"/>
      <c r="V27" s="231"/>
      <c r="W27" s="232"/>
      <c r="X27" s="232"/>
      <c r="Y27" s="232"/>
      <c r="Z27" s="232"/>
      <c r="AA27" s="232"/>
      <c r="AB27" s="232"/>
      <c r="AC27" s="231"/>
    </row>
    <row r="28" spans="1:29" ht="18" customHeight="1" x14ac:dyDescent="0.2">
      <c r="A28" s="163"/>
      <c r="B28" s="156"/>
      <c r="C28" s="238" t="s">
        <v>85</v>
      </c>
      <c r="D28" s="448"/>
      <c r="E28" s="449"/>
      <c r="F28" s="449"/>
      <c r="G28" s="449"/>
      <c r="H28" s="449"/>
      <c r="I28" s="450"/>
      <c r="J28" s="451">
        <f>SUM(J7:K26)</f>
        <v>0</v>
      </c>
      <c r="K28" s="452"/>
      <c r="L28" s="451">
        <f>SUM(L7:M26)</f>
        <v>0</v>
      </c>
      <c r="M28" s="452"/>
      <c r="N28" s="240">
        <f>SUM(N7:N26)</f>
        <v>0</v>
      </c>
      <c r="O28" s="240">
        <f>SUM(O7:O26)</f>
        <v>0</v>
      </c>
      <c r="P28" s="451">
        <f>SUM(P7:Q26)</f>
        <v>0</v>
      </c>
      <c r="Q28" s="452"/>
      <c r="R28" s="461">
        <f>SUM(R7:S26)</f>
        <v>0</v>
      </c>
      <c r="S28" s="462"/>
      <c r="T28" s="237">
        <f>SUM(T7:T26)</f>
        <v>0</v>
      </c>
      <c r="U28" s="237">
        <f>SUM(U7:U26)</f>
        <v>0</v>
      </c>
      <c r="V28" s="239"/>
      <c r="W28" s="235"/>
      <c r="X28" s="236"/>
      <c r="Y28" s="244"/>
      <c r="Z28" s="244"/>
      <c r="AA28" s="244"/>
      <c r="AB28" s="244"/>
      <c r="AC28" s="241">
        <f>+SUMIF($AC7:$AC26,"&gt;0",$AC7:$AC26)</f>
        <v>0</v>
      </c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68"/>
      <c r="AC29" s="169"/>
    </row>
    <row r="30" spans="1:29" ht="9.75" customHeight="1" x14ac:dyDescent="0.2">
      <c r="A30" s="454" t="s">
        <v>128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5"/>
    </row>
    <row r="31" spans="1:29" ht="3.75" customHeight="1" x14ac:dyDescent="0.2">
      <c r="A31" s="447"/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</row>
    <row r="32" spans="1:29" ht="6.75" customHeight="1" x14ac:dyDescent="0.2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1"/>
    </row>
    <row r="33" spans="1:23" x14ac:dyDescent="0.2">
      <c r="A33" s="172"/>
      <c r="B33" s="173"/>
      <c r="C33" s="173"/>
      <c r="D33" s="173"/>
      <c r="E33" s="173"/>
      <c r="F33" s="173"/>
      <c r="G33" s="173"/>
      <c r="H33" s="173"/>
      <c r="I33" s="173"/>
      <c r="J33" s="174"/>
      <c r="K33" s="175"/>
      <c r="L33" s="176"/>
      <c r="M33" s="177"/>
      <c r="N33" s="177"/>
      <c r="O33" s="177"/>
      <c r="P33" s="178"/>
      <c r="Q33" s="179"/>
      <c r="R33" s="179"/>
      <c r="S33" s="180"/>
      <c r="T33" s="173"/>
      <c r="U33" s="173"/>
      <c r="V33" s="173"/>
      <c r="W33" s="174"/>
    </row>
    <row r="34" spans="1:23" ht="11.25" customHeight="1" x14ac:dyDescent="0.2">
      <c r="A34" s="181"/>
      <c r="B34" s="446" t="s">
        <v>136</v>
      </c>
      <c r="C34" s="446"/>
      <c r="D34" s="446"/>
      <c r="E34" s="446"/>
      <c r="F34" s="446"/>
      <c r="G34" s="446"/>
      <c r="H34" s="182"/>
      <c r="I34" s="182"/>
      <c r="J34" s="183"/>
      <c r="K34" s="184"/>
      <c r="L34" s="185"/>
      <c r="M34" s="453" t="s">
        <v>139</v>
      </c>
      <c r="N34" s="453"/>
      <c r="O34" s="453"/>
      <c r="P34" s="453"/>
      <c r="Q34" s="186"/>
      <c r="R34" s="186"/>
      <c r="S34" s="187"/>
      <c r="T34" s="182"/>
      <c r="U34" s="182"/>
      <c r="V34" s="182"/>
      <c r="W34" s="183"/>
    </row>
    <row r="35" spans="1:23" x14ac:dyDescent="0.2">
      <c r="A35" s="181"/>
      <c r="B35" s="182"/>
      <c r="C35" s="182"/>
      <c r="D35" s="182"/>
      <c r="E35" s="182"/>
      <c r="F35" s="182"/>
      <c r="G35" s="182"/>
      <c r="H35" s="182"/>
      <c r="I35" s="182"/>
      <c r="J35" s="183"/>
      <c r="K35" s="184"/>
      <c r="L35" s="185"/>
      <c r="M35" s="186"/>
      <c r="N35" s="186"/>
      <c r="O35" s="186"/>
      <c r="P35" s="186"/>
      <c r="Q35" s="186"/>
      <c r="R35" s="186"/>
      <c r="S35" s="187"/>
      <c r="T35" s="182"/>
      <c r="U35" s="182"/>
      <c r="V35" s="182"/>
      <c r="W35" s="183"/>
    </row>
    <row r="36" spans="1:23" x14ac:dyDescent="0.2">
      <c r="A36" s="181"/>
      <c r="B36" s="187"/>
      <c r="C36" s="188"/>
      <c r="D36" s="188"/>
      <c r="E36" s="188"/>
      <c r="F36" s="188"/>
      <c r="G36" s="188"/>
      <c r="H36" s="188"/>
      <c r="I36" s="189"/>
      <c r="J36" s="190"/>
      <c r="K36" s="175"/>
      <c r="L36" s="185"/>
      <c r="M36" s="186"/>
      <c r="N36" s="186"/>
      <c r="O36" s="186"/>
      <c r="P36" s="187"/>
      <c r="Q36" s="187"/>
      <c r="R36" s="187"/>
      <c r="S36" s="187"/>
      <c r="T36" s="187"/>
      <c r="U36" s="187"/>
      <c r="V36" s="182"/>
      <c r="W36" s="183"/>
    </row>
    <row r="37" spans="1:23" ht="15.75" customHeight="1" x14ac:dyDescent="0.2">
      <c r="A37" s="181"/>
      <c r="B37" s="187"/>
      <c r="C37" s="438" t="s">
        <v>137</v>
      </c>
      <c r="D37" s="438"/>
      <c r="E37" s="242"/>
      <c r="F37" s="191"/>
      <c r="G37" s="438"/>
      <c r="H37" s="438"/>
      <c r="I37" s="187"/>
      <c r="J37" s="192"/>
      <c r="K37" s="187"/>
      <c r="L37" s="193"/>
      <c r="M37" s="187"/>
      <c r="N37" s="187"/>
      <c r="O37" s="194"/>
      <c r="P37" s="195"/>
      <c r="Q37" s="443" t="s">
        <v>86</v>
      </c>
      <c r="R37" s="444"/>
      <c r="S37" s="444"/>
      <c r="T37" s="444"/>
      <c r="U37" s="445"/>
      <c r="V37" s="196"/>
      <c r="W37" s="183"/>
    </row>
    <row r="38" spans="1:23" ht="22.5" customHeight="1" x14ac:dyDescent="0.2">
      <c r="A38" s="181"/>
      <c r="B38" s="197"/>
      <c r="C38" s="438" t="s">
        <v>138</v>
      </c>
      <c r="D38" s="438"/>
      <c r="E38" s="242"/>
      <c r="F38" s="198"/>
      <c r="G38" s="433"/>
      <c r="H38" s="433"/>
      <c r="I38" s="197"/>
      <c r="J38" s="199"/>
      <c r="K38" s="197"/>
      <c r="L38" s="200"/>
      <c r="M38" s="197"/>
      <c r="N38" s="199"/>
      <c r="O38" s="439" t="s">
        <v>146</v>
      </c>
      <c r="P38" s="440"/>
      <c r="Q38" s="441" t="s">
        <v>87</v>
      </c>
      <c r="R38" s="442"/>
      <c r="S38" s="441" t="s">
        <v>88</v>
      </c>
      <c r="T38" s="442"/>
      <c r="U38" s="215" t="s">
        <v>89</v>
      </c>
      <c r="V38" s="181"/>
      <c r="W38" s="183"/>
    </row>
    <row r="39" spans="1:23" ht="24.75" customHeight="1" x14ac:dyDescent="0.2">
      <c r="A39" s="181"/>
      <c r="B39" s="96"/>
      <c r="F39" s="96"/>
      <c r="G39" s="96"/>
      <c r="H39" s="96"/>
      <c r="I39" s="96"/>
      <c r="J39" s="97"/>
      <c r="K39" s="96"/>
      <c r="L39" s="98"/>
      <c r="M39" s="434"/>
      <c r="N39" s="435"/>
      <c r="O39" s="436"/>
      <c r="P39" s="437"/>
      <c r="Q39" s="436"/>
      <c r="R39" s="437"/>
      <c r="S39" s="436"/>
      <c r="T39" s="437"/>
      <c r="U39" s="224"/>
      <c r="V39" s="193"/>
      <c r="W39" s="183"/>
    </row>
    <row r="40" spans="1:23" ht="27.75" customHeight="1" x14ac:dyDescent="0.2">
      <c r="A40" s="181"/>
      <c r="C40" s="433"/>
      <c r="D40" s="433"/>
      <c r="E40" s="243"/>
      <c r="J40" s="97"/>
      <c r="K40" s="96"/>
      <c r="L40" s="98"/>
      <c r="M40" s="434"/>
      <c r="N40" s="435"/>
      <c r="O40" s="436"/>
      <c r="P40" s="437"/>
      <c r="Q40" s="436"/>
      <c r="R40" s="437"/>
      <c r="S40" s="436"/>
      <c r="T40" s="437"/>
      <c r="U40" s="224"/>
      <c r="V40" s="201"/>
      <c r="W40" s="183"/>
    </row>
    <row r="41" spans="1:23" ht="23.25" customHeight="1" x14ac:dyDescent="0.2">
      <c r="A41" s="181"/>
      <c r="J41" s="97"/>
      <c r="K41" s="96"/>
      <c r="L41" s="98"/>
      <c r="M41" s="434"/>
      <c r="N41" s="435"/>
      <c r="O41" s="436"/>
      <c r="P41" s="437"/>
      <c r="Q41" s="436"/>
      <c r="R41" s="437"/>
      <c r="S41" s="436"/>
      <c r="T41" s="437"/>
      <c r="U41" s="224"/>
      <c r="V41" s="201"/>
      <c r="W41" s="183"/>
    </row>
    <row r="42" spans="1:23" ht="23.25" customHeight="1" x14ac:dyDescent="0.2">
      <c r="A42" s="181"/>
      <c r="J42" s="97"/>
      <c r="K42" s="96"/>
      <c r="L42" s="98"/>
      <c r="M42" s="459"/>
      <c r="N42" s="460"/>
      <c r="O42" s="436"/>
      <c r="P42" s="437"/>
      <c r="Q42" s="436"/>
      <c r="R42" s="437"/>
      <c r="S42" s="436"/>
      <c r="T42" s="437"/>
      <c r="U42" s="223"/>
      <c r="V42" s="201"/>
      <c r="W42" s="183"/>
    </row>
    <row r="43" spans="1:23" ht="15" customHeight="1" x14ac:dyDescent="0.2">
      <c r="A43" s="181"/>
      <c r="J43" s="202"/>
      <c r="K43" s="203"/>
      <c r="L43" s="204"/>
      <c r="M43" s="456" t="s">
        <v>91</v>
      </c>
      <c r="N43" s="456"/>
      <c r="O43" s="457"/>
      <c r="P43" s="457"/>
      <c r="Q43" s="457"/>
      <c r="R43" s="457"/>
      <c r="S43" s="457"/>
      <c r="T43" s="203"/>
      <c r="U43" s="203"/>
      <c r="V43" s="182"/>
      <c r="W43" s="183"/>
    </row>
    <row r="44" spans="1:23" ht="20.25" customHeight="1" x14ac:dyDescent="0.2">
      <c r="A44" s="181"/>
      <c r="B44" s="182"/>
      <c r="C44" s="182"/>
      <c r="D44" s="182"/>
      <c r="E44" s="182"/>
      <c r="F44" s="182"/>
      <c r="G44" s="182"/>
      <c r="H44" s="182"/>
      <c r="I44" s="182"/>
      <c r="J44" s="183"/>
      <c r="K44" s="182"/>
      <c r="L44" s="193"/>
      <c r="M44" s="458" t="s">
        <v>92</v>
      </c>
      <c r="N44" s="458"/>
      <c r="O44" s="458"/>
      <c r="P44" s="458"/>
      <c r="Q44" s="458"/>
      <c r="R44" s="458"/>
      <c r="S44" s="187"/>
      <c r="T44" s="182"/>
      <c r="U44" s="182"/>
      <c r="V44" s="182"/>
      <c r="W44" s="183"/>
    </row>
    <row r="45" spans="1:23" x14ac:dyDescent="0.2">
      <c r="A45" s="205"/>
      <c r="B45" s="158"/>
      <c r="C45" s="158"/>
      <c r="D45" s="158"/>
      <c r="E45" s="158"/>
      <c r="F45" s="158"/>
      <c r="G45" s="158"/>
      <c r="H45" s="158"/>
      <c r="I45" s="158"/>
      <c r="J45" s="206"/>
      <c r="K45" s="182"/>
      <c r="L45" s="207"/>
      <c r="M45" s="194"/>
      <c r="N45" s="194"/>
      <c r="O45" s="194"/>
      <c r="P45" s="194"/>
      <c r="Q45" s="194"/>
      <c r="R45" s="194"/>
      <c r="S45" s="194"/>
      <c r="T45" s="158"/>
      <c r="U45" s="158"/>
      <c r="V45" s="158"/>
      <c r="W45" s="206"/>
    </row>
    <row r="46" spans="1:23" x14ac:dyDescent="0.2">
      <c r="L46" s="208"/>
      <c r="M46" s="208"/>
      <c r="N46" s="208"/>
      <c r="O46" s="208"/>
      <c r="P46" s="208"/>
      <c r="Q46" s="208"/>
      <c r="R46" s="208"/>
      <c r="S46" s="208"/>
    </row>
  </sheetData>
  <sheetProtection algorithmName="SHA-512" hashValue="cxwwlK5AXFJwHfAS22oV48+KEOQCYBIs3gEK29H5ptYztyvAn/QPYPGEFLKwlkUrtySw3KLENm+m0y9NJU+wxQ==" saltValue="tOUrt6LVEkO29nNG8Tg0QA==" spinCount="100000" sheet="1" objects="1" scenarios="1"/>
  <mergeCells count="158">
    <mergeCell ref="Y3:Y6"/>
    <mergeCell ref="Z3:Z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R18:S18"/>
    <mergeCell ref="P11:Q11"/>
    <mergeCell ref="T3:T6"/>
    <mergeCell ref="U3:U6"/>
    <mergeCell ref="M43:S43"/>
    <mergeCell ref="M44:R44"/>
    <mergeCell ref="M42:N42"/>
    <mergeCell ref="O42:P42"/>
    <mergeCell ref="Q42:R42"/>
    <mergeCell ref="S42:T42"/>
    <mergeCell ref="M41:N41"/>
    <mergeCell ref="P21:Q21"/>
    <mergeCell ref="P22:Q22"/>
    <mergeCell ref="P23:Q23"/>
    <mergeCell ref="P24:Q24"/>
    <mergeCell ref="R28:S28"/>
    <mergeCell ref="P25:Q25"/>
    <mergeCell ref="P26:Q26"/>
    <mergeCell ref="R23:S23"/>
    <mergeCell ref="R24:S24"/>
    <mergeCell ref="R25:S25"/>
    <mergeCell ref="R26:S26"/>
    <mergeCell ref="O41:P41"/>
    <mergeCell ref="Q41:R41"/>
    <mergeCell ref="S41:T41"/>
    <mergeCell ref="C37:D37"/>
    <mergeCell ref="G37:H37"/>
    <mergeCell ref="G38:H38"/>
    <mergeCell ref="O38:P38"/>
    <mergeCell ref="Q38:R38"/>
    <mergeCell ref="S38:T38"/>
    <mergeCell ref="Q37:U37"/>
    <mergeCell ref="C38:D38"/>
    <mergeCell ref="R21:S21"/>
    <mergeCell ref="R22:S22"/>
    <mergeCell ref="B34:G34"/>
    <mergeCell ref="G25:I25"/>
    <mergeCell ref="J25:K25"/>
    <mergeCell ref="L25:M25"/>
    <mergeCell ref="G26:I26"/>
    <mergeCell ref="J26:K26"/>
    <mergeCell ref="L26:M26"/>
    <mergeCell ref="A31:W31"/>
    <mergeCell ref="D28:I28"/>
    <mergeCell ref="J28:K28"/>
    <mergeCell ref="L28:M28"/>
    <mergeCell ref="M34:P34"/>
    <mergeCell ref="A30:W30"/>
    <mergeCell ref="P28:Q28"/>
    <mergeCell ref="C40:D40"/>
    <mergeCell ref="M40:N40"/>
    <mergeCell ref="O40:P40"/>
    <mergeCell ref="Q40:R40"/>
    <mergeCell ref="S40:T40"/>
    <mergeCell ref="M39:N39"/>
    <mergeCell ref="O39:P39"/>
    <mergeCell ref="Q39:R39"/>
    <mergeCell ref="S39:T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L19:M19"/>
    <mergeCell ref="G20:I20"/>
    <mergeCell ref="J20:K20"/>
    <mergeCell ref="L20:M20"/>
    <mergeCell ref="G21:I21"/>
    <mergeCell ref="J21:K21"/>
    <mergeCell ref="L21:M21"/>
    <mergeCell ref="P20:Q20"/>
    <mergeCell ref="R8:S8"/>
    <mergeCell ref="R9:S9"/>
    <mergeCell ref="R10:S10"/>
    <mergeCell ref="G11:I11"/>
    <mergeCell ref="AC3:AC6"/>
    <mergeCell ref="G17:I17"/>
    <mergeCell ref="B1:AC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C3:C6"/>
    <mergeCell ref="D3:D6"/>
    <mergeCell ref="J3:K6"/>
    <mergeCell ref="L3:M6"/>
    <mergeCell ref="F3:F6"/>
    <mergeCell ref="N3:S4"/>
    <mergeCell ref="R5:S6"/>
    <mergeCell ref="G15:I15"/>
    <mergeCell ref="J15:K15"/>
    <mergeCell ref="L15:M15"/>
    <mergeCell ref="N5:N6"/>
    <mergeCell ref="O5:O6"/>
    <mergeCell ref="J12:K12"/>
    <mergeCell ref="L12:M12"/>
    <mergeCell ref="L8:M8"/>
    <mergeCell ref="J8:K8"/>
    <mergeCell ref="G13:I13"/>
    <mergeCell ref="AA3:AA6"/>
    <mergeCell ref="AB3:AB6"/>
    <mergeCell ref="E3:E6"/>
    <mergeCell ref="G16:I16"/>
    <mergeCell ref="J16:K16"/>
    <mergeCell ref="L16:M16"/>
    <mergeCell ref="G19:I19"/>
    <mergeCell ref="J19:K19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J17:K17"/>
    <mergeCell ref="L17:M17"/>
    <mergeCell ref="G18:I18"/>
    <mergeCell ref="J18:K18"/>
    <mergeCell ref="L18:M18"/>
    <mergeCell ref="G3:I6"/>
  </mergeCells>
  <printOptions horizontalCentered="1"/>
  <pageMargins left="0.39370078740157483" right="0.19685039370078741" top="0.39370078740157483" bottom="0.11811023622047245" header="0.70866141732283472" footer="0.39370078740157483"/>
  <pageSetup paperSize="9" scale="65" orientation="landscape" r:id="rId1"/>
  <headerFooter alignWithMargins="0">
    <oddFooter>&amp;R&amp;6Cursos de Aprendizagem | Regulamento  Específico 2014 - Anexo 16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>
          <x14:formula1>
            <xm:f>Folha1!$B$3:$B$43</xm:f>
          </x14:formula1>
          <xm:sqref>F7:F26</xm:sqref>
        </x14:dataValidation>
        <x14:dataValidation type="list" allowBlank="1" showInputMessage="1" showErrorMessage="1" prompt="Selecionar curso / saída">
          <x14:formula1>
            <xm:f>Folha1!$K$3:$K$148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4:J48"/>
  <sheetViews>
    <sheetView showGridLines="0" zoomScale="130" zoomScaleNormal="130" zoomScaleSheetLayoutView="100" workbookViewId="0">
      <selection activeCell="G10" sqref="G10:I10"/>
    </sheetView>
  </sheetViews>
  <sheetFormatPr defaultColWidth="7.85546875" defaultRowHeight="12" x14ac:dyDescent="0.2"/>
  <cols>
    <col min="1" max="1" width="15" style="102" customWidth="1"/>
    <col min="2" max="2" width="10.140625" style="102" customWidth="1"/>
    <col min="3" max="3" width="9.140625" style="102" customWidth="1"/>
    <col min="4" max="5" width="10" style="102" customWidth="1"/>
    <col min="6" max="6" width="3.85546875" style="102" customWidth="1"/>
    <col min="7" max="7" width="4.85546875" style="102" customWidth="1"/>
    <col min="8" max="8" width="5.7109375" style="102" customWidth="1"/>
    <col min="9" max="9" width="3.7109375" style="102" customWidth="1"/>
    <col min="10" max="10" width="9.140625" style="102" customWidth="1"/>
    <col min="11" max="11" width="5.7109375" style="102" customWidth="1"/>
    <col min="12" max="16384" width="7.85546875" style="102"/>
  </cols>
  <sheetData>
    <row r="4" spans="1:10" x14ac:dyDescent="0.2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">
      <c r="A5" s="477" t="s">
        <v>140</v>
      </c>
      <c r="B5" s="280"/>
      <c r="C5" s="280"/>
      <c r="D5" s="103"/>
      <c r="E5" s="103"/>
      <c r="F5" s="103"/>
      <c r="G5" s="103"/>
      <c r="H5" s="103"/>
      <c r="I5" s="103"/>
      <c r="J5" s="104"/>
    </row>
    <row r="6" spans="1:10" x14ac:dyDescent="0.2">
      <c r="A6" s="105"/>
      <c r="B6" s="103"/>
      <c r="C6" s="103"/>
      <c r="D6" s="103"/>
      <c r="E6" s="25"/>
      <c r="F6" s="103"/>
      <c r="G6" s="103"/>
      <c r="H6" s="270" t="s">
        <v>93</v>
      </c>
      <c r="I6" s="270"/>
      <c r="J6" s="104"/>
    </row>
    <row r="7" spans="1:10" x14ac:dyDescent="0.2">
      <c r="A7" s="478" t="s">
        <v>94</v>
      </c>
      <c r="B7" s="479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">
      <c r="A8" s="480"/>
      <c r="B8" s="481"/>
      <c r="C8" s="103"/>
      <c r="D8" s="103"/>
      <c r="E8" s="103"/>
      <c r="F8" s="103"/>
      <c r="G8" s="482" t="s">
        <v>95</v>
      </c>
      <c r="H8" s="483"/>
      <c r="I8" s="484"/>
      <c r="J8" s="104"/>
    </row>
    <row r="9" spans="1:10" ht="13.5" customHeight="1" x14ac:dyDescent="0.2">
      <c r="A9" s="106"/>
      <c r="B9" s="472" t="s">
        <v>96</v>
      </c>
      <c r="C9" s="473"/>
      <c r="D9" s="473"/>
      <c r="E9" s="473"/>
      <c r="F9" s="473"/>
      <c r="G9" s="474">
        <f>SUM(G10:I15)</f>
        <v>0</v>
      </c>
      <c r="H9" s="475"/>
      <c r="I9" s="476"/>
      <c r="J9" s="104"/>
    </row>
    <row r="10" spans="1:10" ht="13.5" customHeight="1" x14ac:dyDescent="0.2">
      <c r="A10" s="106"/>
      <c r="B10" s="485" t="s">
        <v>130</v>
      </c>
      <c r="C10" s="486"/>
      <c r="D10" s="486"/>
      <c r="E10" s="486"/>
      <c r="F10" s="487"/>
      <c r="G10" s="490"/>
      <c r="H10" s="491"/>
      <c r="I10" s="492"/>
      <c r="J10" s="104"/>
    </row>
    <row r="11" spans="1:10" ht="13.5" customHeight="1" x14ac:dyDescent="0.2">
      <c r="A11" s="105"/>
      <c r="B11" s="488" t="s">
        <v>97</v>
      </c>
      <c r="C11" s="489"/>
      <c r="D11" s="489"/>
      <c r="E11" s="489"/>
      <c r="F11" s="489"/>
      <c r="G11" s="490"/>
      <c r="H11" s="491"/>
      <c r="I11" s="492"/>
      <c r="J11" s="104"/>
    </row>
    <row r="12" spans="1:10" ht="13.5" customHeight="1" x14ac:dyDescent="0.2">
      <c r="A12" s="105"/>
      <c r="B12" s="488" t="s">
        <v>98</v>
      </c>
      <c r="C12" s="489"/>
      <c r="D12" s="489"/>
      <c r="E12" s="489"/>
      <c r="F12" s="489"/>
      <c r="G12" s="490"/>
      <c r="H12" s="491"/>
      <c r="I12" s="492"/>
      <c r="J12" s="104"/>
    </row>
    <row r="13" spans="1:10" ht="13.5" customHeight="1" x14ac:dyDescent="0.2">
      <c r="A13" s="105"/>
      <c r="B13" s="488" t="s">
        <v>99</v>
      </c>
      <c r="C13" s="489"/>
      <c r="D13" s="489"/>
      <c r="E13" s="489"/>
      <c r="F13" s="489"/>
      <c r="G13" s="490"/>
      <c r="H13" s="491"/>
      <c r="I13" s="492"/>
      <c r="J13" s="104"/>
    </row>
    <row r="14" spans="1:10" ht="13.5" customHeight="1" x14ac:dyDescent="0.2">
      <c r="A14" s="105"/>
      <c r="B14" s="493" t="s">
        <v>100</v>
      </c>
      <c r="C14" s="486"/>
      <c r="D14" s="486"/>
      <c r="E14" s="486"/>
      <c r="F14" s="487"/>
      <c r="G14" s="490"/>
      <c r="H14" s="491"/>
      <c r="I14" s="492"/>
      <c r="J14" s="104"/>
    </row>
    <row r="15" spans="1:10" ht="13.5" customHeight="1" x14ac:dyDescent="0.2">
      <c r="A15" s="105"/>
      <c r="B15" s="494" t="s">
        <v>101</v>
      </c>
      <c r="C15" s="495"/>
      <c r="D15" s="495"/>
      <c r="E15" s="495"/>
      <c r="F15" s="495"/>
      <c r="G15" s="496"/>
      <c r="H15" s="496"/>
      <c r="I15" s="496"/>
      <c r="J15" s="104"/>
    </row>
    <row r="16" spans="1:10" ht="13.5" customHeight="1" x14ac:dyDescent="0.2">
      <c r="A16" s="105"/>
      <c r="B16" s="497" t="s">
        <v>328</v>
      </c>
      <c r="C16" s="498"/>
      <c r="D16" s="498"/>
      <c r="E16" s="498"/>
      <c r="F16" s="498"/>
      <c r="G16" s="499">
        <f>'P. financiamento fl.3'!AC28</f>
        <v>0</v>
      </c>
      <c r="H16" s="499"/>
      <c r="I16" s="499"/>
      <c r="J16" s="104"/>
    </row>
    <row r="17" spans="1:10" ht="17.25" customHeight="1" x14ac:dyDescent="0.2">
      <c r="A17" s="105"/>
      <c r="B17" s="500" t="s">
        <v>102</v>
      </c>
      <c r="C17" s="501"/>
      <c r="D17" s="501"/>
      <c r="E17" s="501"/>
      <c r="F17" s="501"/>
      <c r="G17" s="502">
        <f>G9+G16</f>
        <v>0</v>
      </c>
      <c r="H17" s="503"/>
      <c r="I17" s="504"/>
      <c r="J17" s="104"/>
    </row>
    <row r="18" spans="1:10" x14ac:dyDescent="0.2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">
      <c r="A20" s="478" t="s">
        <v>103</v>
      </c>
      <c r="B20" s="479"/>
      <c r="C20" s="103"/>
      <c r="D20" s="103"/>
      <c r="E20" s="103"/>
      <c r="F20" s="103"/>
      <c r="G20" s="505"/>
      <c r="H20" s="506"/>
      <c r="I20" s="507"/>
      <c r="J20" s="104"/>
    </row>
    <row r="21" spans="1:10" x14ac:dyDescent="0.2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">
      <c r="A26" s="477" t="s">
        <v>141</v>
      </c>
      <c r="B26" s="280"/>
      <c r="C26" s="280"/>
      <c r="D26" s="280"/>
      <c r="E26" s="280"/>
      <c r="F26" s="280"/>
      <c r="G26" s="280"/>
      <c r="H26" s="280"/>
      <c r="I26" s="280"/>
      <c r="J26" s="508"/>
    </row>
    <row r="27" spans="1:10" ht="3.75" customHeight="1" x14ac:dyDescent="0.2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2">
      <c r="A28" s="136" t="s">
        <v>142</v>
      </c>
      <c r="B28" s="509" t="s">
        <v>104</v>
      </c>
      <c r="C28" s="510"/>
      <c r="D28" s="510"/>
      <c r="E28" s="511"/>
      <c r="F28" s="512" t="s">
        <v>105</v>
      </c>
      <c r="G28" s="513"/>
      <c r="H28" s="514"/>
      <c r="I28" s="512" t="s">
        <v>106</v>
      </c>
      <c r="J28" s="515"/>
    </row>
    <row r="29" spans="1:10" ht="12.75" x14ac:dyDescent="0.2">
      <c r="A29" s="159">
        <v>1</v>
      </c>
      <c r="B29" s="516"/>
      <c r="C29" s="466"/>
      <c r="D29" s="466"/>
      <c r="E29" s="466"/>
      <c r="F29" s="517"/>
      <c r="G29" s="518"/>
      <c r="H29" s="518"/>
      <c r="I29" s="470"/>
      <c r="J29" s="470"/>
    </row>
    <row r="30" spans="1:10" ht="12.75" x14ac:dyDescent="0.2">
      <c r="A30" s="162">
        <v>2</v>
      </c>
      <c r="B30" s="516"/>
      <c r="C30" s="466"/>
      <c r="D30" s="466"/>
      <c r="E30" s="466"/>
      <c r="F30" s="519"/>
      <c r="G30" s="518"/>
      <c r="H30" s="518"/>
      <c r="I30" s="470"/>
      <c r="J30" s="470"/>
    </row>
    <row r="31" spans="1:10" ht="12.75" x14ac:dyDescent="0.2">
      <c r="A31" s="162">
        <v>3</v>
      </c>
      <c r="B31" s="471"/>
      <c r="C31" s="466"/>
      <c r="D31" s="466"/>
      <c r="E31" s="466"/>
      <c r="F31" s="520"/>
      <c r="G31" s="518"/>
      <c r="H31" s="518"/>
      <c r="I31" s="469"/>
      <c r="J31" s="469"/>
    </row>
    <row r="32" spans="1:10" ht="12.75" x14ac:dyDescent="0.2">
      <c r="A32" s="162">
        <v>4</v>
      </c>
      <c r="B32" s="471"/>
      <c r="C32" s="466"/>
      <c r="D32" s="466"/>
      <c r="E32" s="466"/>
      <c r="F32" s="520"/>
      <c r="G32" s="518"/>
      <c r="H32" s="518"/>
      <c r="I32" s="469"/>
      <c r="J32" s="469"/>
    </row>
    <row r="33" spans="1:10" ht="12.75" x14ac:dyDescent="0.2">
      <c r="A33" s="164">
        <v>5</v>
      </c>
      <c r="B33" s="471"/>
      <c r="C33" s="466"/>
      <c r="D33" s="466"/>
      <c r="E33" s="466"/>
      <c r="F33" s="520"/>
      <c r="G33" s="518"/>
      <c r="H33" s="518"/>
      <c r="I33" s="469"/>
      <c r="J33" s="469"/>
    </row>
    <row r="34" spans="1:10" ht="12.75" x14ac:dyDescent="0.2">
      <c r="A34" s="164">
        <v>6</v>
      </c>
      <c r="B34" s="471"/>
      <c r="C34" s="466"/>
      <c r="D34" s="466"/>
      <c r="E34" s="466"/>
      <c r="F34" s="521"/>
      <c r="G34" s="468"/>
      <c r="H34" s="468"/>
      <c r="I34" s="471"/>
      <c r="J34" s="471"/>
    </row>
    <row r="35" spans="1:10" ht="12.75" x14ac:dyDescent="0.2">
      <c r="A35" s="164">
        <v>7</v>
      </c>
      <c r="B35" s="471"/>
      <c r="C35" s="466"/>
      <c r="D35" s="466"/>
      <c r="E35" s="466"/>
      <c r="F35" s="521"/>
      <c r="G35" s="468"/>
      <c r="H35" s="468"/>
      <c r="I35" s="471"/>
      <c r="J35" s="471"/>
    </row>
    <row r="36" spans="1:10" ht="12.75" x14ac:dyDescent="0.2">
      <c r="A36" s="164">
        <v>8</v>
      </c>
      <c r="B36" s="471"/>
      <c r="C36" s="466"/>
      <c r="D36" s="466"/>
      <c r="E36" s="466"/>
      <c r="F36" s="521"/>
      <c r="G36" s="468"/>
      <c r="H36" s="468"/>
      <c r="I36" s="471"/>
      <c r="J36" s="471"/>
    </row>
    <row r="37" spans="1:10" ht="12.75" x14ac:dyDescent="0.2">
      <c r="A37" s="164">
        <v>9</v>
      </c>
      <c r="B37" s="465"/>
      <c r="C37" s="466"/>
      <c r="D37" s="466"/>
      <c r="E37" s="466"/>
      <c r="F37" s="467"/>
      <c r="G37" s="468"/>
      <c r="H37" s="468"/>
      <c r="I37" s="465"/>
      <c r="J37" s="465"/>
    </row>
    <row r="38" spans="1:10" ht="12.75" x14ac:dyDescent="0.2">
      <c r="A38" s="164">
        <v>10</v>
      </c>
      <c r="B38" s="465"/>
      <c r="C38" s="466"/>
      <c r="D38" s="466"/>
      <c r="E38" s="466"/>
      <c r="F38" s="467"/>
      <c r="G38" s="468"/>
      <c r="H38" s="468"/>
      <c r="I38" s="465"/>
      <c r="J38" s="465"/>
    </row>
    <row r="39" spans="1:10" ht="12.75" x14ac:dyDescent="0.2">
      <c r="A39" s="164">
        <v>11</v>
      </c>
      <c r="B39" s="465"/>
      <c r="C39" s="466"/>
      <c r="D39" s="466"/>
      <c r="E39" s="466"/>
      <c r="F39" s="467"/>
      <c r="G39" s="468"/>
      <c r="H39" s="468"/>
      <c r="I39" s="465"/>
      <c r="J39" s="465"/>
    </row>
    <row r="40" spans="1:10" ht="12.75" x14ac:dyDescent="0.2">
      <c r="A40" s="164">
        <v>12</v>
      </c>
      <c r="B40" s="465"/>
      <c r="C40" s="466"/>
      <c r="D40" s="466"/>
      <c r="E40" s="466"/>
      <c r="F40" s="467"/>
      <c r="G40" s="468"/>
      <c r="H40" s="468"/>
      <c r="I40" s="465"/>
      <c r="J40" s="465"/>
    </row>
    <row r="41" spans="1:10" ht="12.75" x14ac:dyDescent="0.2">
      <c r="A41" s="164">
        <v>13</v>
      </c>
      <c r="B41" s="465"/>
      <c r="C41" s="466"/>
      <c r="D41" s="466"/>
      <c r="E41" s="466"/>
      <c r="F41" s="467"/>
      <c r="G41" s="468"/>
      <c r="H41" s="468"/>
      <c r="I41" s="465"/>
      <c r="J41" s="465"/>
    </row>
    <row r="42" spans="1:10" ht="12.75" x14ac:dyDescent="0.2">
      <c r="A42" s="164">
        <v>14</v>
      </c>
      <c r="B42" s="465"/>
      <c r="C42" s="466"/>
      <c r="D42" s="466"/>
      <c r="E42" s="466"/>
      <c r="F42" s="467"/>
      <c r="G42" s="468"/>
      <c r="H42" s="468"/>
      <c r="I42" s="465"/>
      <c r="J42" s="465"/>
    </row>
    <row r="43" spans="1:10" ht="12.75" x14ac:dyDescent="0.2">
      <c r="A43" s="164">
        <v>15</v>
      </c>
      <c r="B43" s="465"/>
      <c r="C43" s="466"/>
      <c r="D43" s="466"/>
      <c r="E43" s="466"/>
      <c r="F43" s="467"/>
      <c r="G43" s="468"/>
      <c r="H43" s="468"/>
      <c r="I43" s="465"/>
      <c r="J43" s="465"/>
    </row>
    <row r="44" spans="1:10" ht="12.75" x14ac:dyDescent="0.2">
      <c r="A44" s="164">
        <v>16</v>
      </c>
      <c r="B44" s="465"/>
      <c r="C44" s="466"/>
      <c r="D44" s="466"/>
      <c r="E44" s="466"/>
      <c r="F44" s="467"/>
      <c r="G44" s="468"/>
      <c r="H44" s="468"/>
      <c r="I44" s="465"/>
      <c r="J44" s="465"/>
    </row>
    <row r="45" spans="1:10" ht="12.75" x14ac:dyDescent="0.2">
      <c r="A45" s="164">
        <v>17</v>
      </c>
      <c r="B45" s="465"/>
      <c r="C45" s="466"/>
      <c r="D45" s="466"/>
      <c r="E45" s="466"/>
      <c r="F45" s="467"/>
      <c r="G45" s="468"/>
      <c r="H45" s="468"/>
      <c r="I45" s="465"/>
      <c r="J45" s="465"/>
    </row>
    <row r="46" spans="1:10" ht="12.75" x14ac:dyDescent="0.2">
      <c r="A46" s="164">
        <v>18</v>
      </c>
      <c r="B46" s="465"/>
      <c r="C46" s="466"/>
      <c r="D46" s="466"/>
      <c r="E46" s="466"/>
      <c r="F46" s="467"/>
      <c r="G46" s="468"/>
      <c r="H46" s="468"/>
      <c r="I46" s="465"/>
      <c r="J46" s="465"/>
    </row>
    <row r="47" spans="1:10" ht="12.75" x14ac:dyDescent="0.2">
      <c r="A47" s="164">
        <v>19</v>
      </c>
      <c r="B47" s="465"/>
      <c r="C47" s="466"/>
      <c r="D47" s="466"/>
      <c r="E47" s="466"/>
      <c r="F47" s="467"/>
      <c r="G47" s="468"/>
      <c r="H47" s="468"/>
      <c r="I47" s="465"/>
      <c r="J47" s="465"/>
    </row>
    <row r="48" spans="1:10" ht="12.75" x14ac:dyDescent="0.2">
      <c r="A48" s="164">
        <v>20</v>
      </c>
      <c r="B48" s="465"/>
      <c r="C48" s="466"/>
      <c r="D48" s="466"/>
      <c r="E48" s="466"/>
      <c r="F48" s="467"/>
      <c r="G48" s="468"/>
      <c r="H48" s="468"/>
      <c r="I48" s="465"/>
      <c r="J48" s="465"/>
    </row>
  </sheetData>
  <sheetProtection algorithmName="SHA-512" hashValue="1bWquNG+PkotXACqvBAEzD55LV6bve6cxFOdKfWcpsDwarfCa+etoU4rdD4esXG2hqvVqNO32bj4VBEmLqybgQ==" saltValue="z/3BVjmHLc7mjeWFihyXxw==" spinCount="100000" sheet="1" objects="1" scenarios="1"/>
  <mergeCells count="89"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  <mergeCell ref="B30:E30"/>
    <mergeCell ref="F30:H30"/>
    <mergeCell ref="B31:E31"/>
    <mergeCell ref="F31:H31"/>
    <mergeCell ref="B32:E32"/>
    <mergeCell ref="F32:H32"/>
    <mergeCell ref="A26:J26"/>
    <mergeCell ref="B28:E28"/>
    <mergeCell ref="F28:H28"/>
    <mergeCell ref="I28:J28"/>
    <mergeCell ref="B29:E29"/>
    <mergeCell ref="F29:H29"/>
    <mergeCell ref="I29:J29"/>
    <mergeCell ref="B16:F16"/>
    <mergeCell ref="G16:I16"/>
    <mergeCell ref="B17:F17"/>
    <mergeCell ref="G17:I17"/>
    <mergeCell ref="A20:B20"/>
    <mergeCell ref="G20:I20"/>
    <mergeCell ref="B13:F13"/>
    <mergeCell ref="G13:I13"/>
    <mergeCell ref="B14:F14"/>
    <mergeCell ref="B15:F15"/>
    <mergeCell ref="G15:I15"/>
    <mergeCell ref="G14:I14"/>
    <mergeCell ref="B10:F10"/>
    <mergeCell ref="B11:F11"/>
    <mergeCell ref="G11:I11"/>
    <mergeCell ref="B12:F12"/>
    <mergeCell ref="G12:I12"/>
    <mergeCell ref="G10:I10"/>
    <mergeCell ref="B9:F9"/>
    <mergeCell ref="G9:I9"/>
    <mergeCell ref="A5:C5"/>
    <mergeCell ref="H6:I6"/>
    <mergeCell ref="A7:B7"/>
    <mergeCell ref="A8:B8"/>
    <mergeCell ref="G8:I8"/>
    <mergeCell ref="I32:J32"/>
    <mergeCell ref="I31:J31"/>
    <mergeCell ref="I30:J30"/>
    <mergeCell ref="I37:J37"/>
    <mergeCell ref="I36:J36"/>
    <mergeCell ref="I35:J35"/>
    <mergeCell ref="I34:J34"/>
    <mergeCell ref="I33:J33"/>
    <mergeCell ref="B47:E47"/>
    <mergeCell ref="B38:E38"/>
    <mergeCell ref="B39:E39"/>
    <mergeCell ref="B40:E40"/>
    <mergeCell ref="B41:E41"/>
    <mergeCell ref="B42:E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I38:J38"/>
    <mergeCell ref="I39:J39"/>
    <mergeCell ref="I40:J40"/>
    <mergeCell ref="I41:J41"/>
    <mergeCell ref="I42:J42"/>
    <mergeCell ref="I48:J48"/>
    <mergeCell ref="I43:J43"/>
    <mergeCell ref="I44:J44"/>
    <mergeCell ref="I45:J45"/>
    <mergeCell ref="I46:J46"/>
    <mergeCell ref="I47:J47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horizontalDpi="180" verticalDpi="180" r:id="rId1"/>
  <headerFooter alignWithMargins="0">
    <oddFooter>&amp;R&amp;6Cursos de Aprendizagem | Regulamento  Específico 2014 - Anexo 16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H54"/>
  <sheetViews>
    <sheetView showGridLines="0" zoomScale="130" zoomScaleNormal="130" zoomScaleSheetLayoutView="100" workbookViewId="0">
      <selection activeCell="I12" sqref="I12"/>
    </sheetView>
  </sheetViews>
  <sheetFormatPr defaultColWidth="7.85546875" defaultRowHeight="12" x14ac:dyDescent="0.2"/>
  <cols>
    <col min="1" max="1" width="2.7109375" style="102" customWidth="1"/>
    <col min="2" max="2" width="4.42578125" style="102" customWidth="1"/>
    <col min="3" max="3" width="15.85546875" style="102" customWidth="1"/>
    <col min="4" max="4" width="18.42578125" style="102" customWidth="1"/>
    <col min="5" max="5" width="14.140625" style="102" customWidth="1"/>
    <col min="6" max="6" width="3.85546875" style="102" customWidth="1"/>
    <col min="7" max="7" width="11.28515625" style="102" customWidth="1"/>
    <col min="8" max="8" width="15.140625" style="102" customWidth="1"/>
    <col min="9" max="16384" width="7.85546875" style="102"/>
  </cols>
  <sheetData>
    <row r="1" spans="1:8" x14ac:dyDescent="0.2">
      <c r="A1" s="528" t="s">
        <v>29</v>
      </c>
      <c r="B1" s="528"/>
      <c r="C1" s="528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">
      <c r="A3" s="118" t="s">
        <v>316</v>
      </c>
      <c r="B3" s="529" t="s">
        <v>107</v>
      </c>
      <c r="C3" s="529"/>
      <c r="D3" s="119"/>
      <c r="E3" s="119"/>
      <c r="F3" s="119"/>
      <c r="G3" s="119"/>
      <c r="H3" s="120"/>
    </row>
    <row r="4" spans="1:8" ht="15" customHeight="1" x14ac:dyDescent="0.2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">
      <c r="A5" s="121"/>
      <c r="B5" s="530" t="s">
        <v>108</v>
      </c>
      <c r="C5" s="531"/>
      <c r="D5" s="531"/>
      <c r="E5" s="534" t="s">
        <v>95</v>
      </c>
      <c r="F5" s="535"/>
      <c r="G5" s="122"/>
      <c r="H5" s="124"/>
    </row>
    <row r="6" spans="1:8" ht="13.5" customHeight="1" x14ac:dyDescent="0.2">
      <c r="A6" s="121"/>
      <c r="B6" s="532"/>
      <c r="C6" s="533"/>
      <c r="D6" s="533"/>
      <c r="E6" s="125" t="s">
        <v>109</v>
      </c>
      <c r="F6" s="126" t="s">
        <v>90</v>
      </c>
      <c r="G6" s="122"/>
      <c r="H6" s="124"/>
    </row>
    <row r="7" spans="1:8" ht="18" customHeight="1" x14ac:dyDescent="0.2">
      <c r="A7" s="121"/>
      <c r="B7" s="536" t="s">
        <v>110</v>
      </c>
      <c r="C7" s="537"/>
      <c r="D7" s="537"/>
      <c r="E7" s="216"/>
      <c r="F7" s="217"/>
      <c r="G7" s="122"/>
      <c r="H7" s="124"/>
    </row>
    <row r="8" spans="1:8" ht="18" customHeight="1" x14ac:dyDescent="0.2">
      <c r="A8" s="121"/>
      <c r="B8" s="525" t="s">
        <v>111</v>
      </c>
      <c r="C8" s="526"/>
      <c r="D8" s="527"/>
      <c r="E8" s="216"/>
      <c r="F8" s="217"/>
      <c r="G8" s="122"/>
      <c r="H8" s="124"/>
    </row>
    <row r="9" spans="1:8" ht="18" customHeight="1" x14ac:dyDescent="0.2">
      <c r="A9" s="121"/>
      <c r="B9" s="127"/>
      <c r="C9" s="128" t="s">
        <v>112</v>
      </c>
      <c r="D9" s="129"/>
      <c r="E9" s="216"/>
      <c r="F9" s="217"/>
      <c r="G9" s="122"/>
      <c r="H9" s="124"/>
    </row>
    <row r="10" spans="1:8" ht="18" customHeight="1" x14ac:dyDescent="0.2">
      <c r="A10" s="121"/>
      <c r="B10" s="127"/>
      <c r="C10" s="128" t="s">
        <v>113</v>
      </c>
      <c r="D10" s="129"/>
      <c r="E10" s="216"/>
      <c r="F10" s="217"/>
      <c r="G10" s="122"/>
      <c r="H10" s="124"/>
    </row>
    <row r="11" spans="1:8" ht="18" customHeight="1" x14ac:dyDescent="0.2">
      <c r="A11" s="121"/>
      <c r="B11" s="525" t="s">
        <v>114</v>
      </c>
      <c r="C11" s="526"/>
      <c r="D11" s="527"/>
      <c r="E11" s="216"/>
      <c r="F11" s="217"/>
      <c r="G11" s="122"/>
      <c r="H11" s="124"/>
    </row>
    <row r="12" spans="1:8" ht="18" customHeight="1" x14ac:dyDescent="0.2">
      <c r="A12" s="121"/>
      <c r="B12" s="525" t="s">
        <v>115</v>
      </c>
      <c r="C12" s="526"/>
      <c r="D12" s="527"/>
      <c r="E12" s="216"/>
      <c r="F12" s="217"/>
      <c r="G12" s="122"/>
      <c r="H12" s="124"/>
    </row>
    <row r="13" spans="1:8" ht="18" customHeight="1" x14ac:dyDescent="0.2">
      <c r="A13" s="121"/>
      <c r="B13" s="525" t="s">
        <v>116</v>
      </c>
      <c r="C13" s="526"/>
      <c r="D13" s="527"/>
      <c r="E13" s="216"/>
      <c r="F13" s="217"/>
      <c r="G13" s="122"/>
      <c r="H13" s="124"/>
    </row>
    <row r="14" spans="1:8" ht="18" customHeight="1" x14ac:dyDescent="0.2">
      <c r="A14" s="121"/>
      <c r="B14" s="525" t="s">
        <v>117</v>
      </c>
      <c r="C14" s="526"/>
      <c r="D14" s="527"/>
      <c r="E14" s="216"/>
      <c r="F14" s="217"/>
      <c r="G14" s="122"/>
      <c r="H14" s="124"/>
    </row>
    <row r="15" spans="1:8" ht="18" customHeight="1" x14ac:dyDescent="0.2">
      <c r="A15" s="121"/>
      <c r="B15" s="525" t="s">
        <v>118</v>
      </c>
      <c r="C15" s="526"/>
      <c r="D15" s="527"/>
      <c r="E15" s="216"/>
      <c r="F15" s="217"/>
      <c r="G15" s="122"/>
      <c r="H15" s="124"/>
    </row>
    <row r="16" spans="1:8" ht="15" customHeight="1" x14ac:dyDescent="0.2">
      <c r="A16" s="130"/>
      <c r="B16" s="131"/>
      <c r="C16" s="131"/>
      <c r="D16" s="131"/>
      <c r="E16" s="132"/>
      <c r="F16" s="123"/>
      <c r="G16" s="123"/>
      <c r="H16" s="133"/>
    </row>
    <row r="17" spans="1:8" x14ac:dyDescent="0.2">
      <c r="A17" s="110"/>
      <c r="B17" s="110"/>
      <c r="C17" s="110"/>
      <c r="D17" s="110"/>
      <c r="E17" s="134"/>
      <c r="F17" s="110"/>
      <c r="G17" s="110"/>
      <c r="H17" s="110"/>
    </row>
    <row r="18" spans="1:8" x14ac:dyDescent="0.2">
      <c r="A18" s="99"/>
      <c r="B18" s="100"/>
      <c r="C18" s="100"/>
      <c r="D18" s="100"/>
      <c r="E18" s="100"/>
      <c r="F18" s="100"/>
      <c r="G18" s="100"/>
      <c r="H18" s="101"/>
    </row>
    <row r="19" spans="1:8" x14ac:dyDescent="0.2">
      <c r="A19" s="135" t="s">
        <v>119</v>
      </c>
      <c r="B19" s="479" t="s">
        <v>120</v>
      </c>
      <c r="C19" s="479"/>
      <c r="D19" s="103"/>
      <c r="E19" s="103"/>
      <c r="F19" s="103"/>
      <c r="G19" s="103"/>
      <c r="H19" s="104"/>
    </row>
    <row r="20" spans="1:8" x14ac:dyDescent="0.2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2.75" x14ac:dyDescent="0.2">
      <c r="A21" s="138"/>
      <c r="B21" s="522" t="s">
        <v>121</v>
      </c>
      <c r="C21" s="522"/>
      <c r="D21" s="522"/>
      <c r="E21" s="69"/>
      <c r="F21" s="69"/>
      <c r="G21" s="69"/>
      <c r="H21" s="139"/>
    </row>
    <row r="22" spans="1:8" s="140" customFormat="1" ht="12.75" x14ac:dyDescent="0.2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2.75" x14ac:dyDescent="0.2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2">
      <c r="A24" s="138"/>
      <c r="B24" s="523" t="s">
        <v>122</v>
      </c>
      <c r="C24" s="523"/>
      <c r="D24" s="523"/>
      <c r="E24" s="523"/>
      <c r="F24" s="523"/>
      <c r="G24" s="523"/>
      <c r="H24" s="524"/>
    </row>
    <row r="25" spans="1:8" s="140" customFormat="1" ht="12.75" x14ac:dyDescent="0.2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2.75" x14ac:dyDescent="0.2">
      <c r="A26" s="138"/>
      <c r="B26" s="143" t="s">
        <v>123</v>
      </c>
      <c r="C26" s="143"/>
      <c r="D26" s="143"/>
      <c r="E26" s="143"/>
      <c r="F26" s="143"/>
      <c r="G26" s="143"/>
      <c r="H26" s="144"/>
    </row>
    <row r="27" spans="1:8" s="140" customFormat="1" ht="12.75" x14ac:dyDescent="0.2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2.75" x14ac:dyDescent="0.2">
      <c r="A28" s="138"/>
      <c r="B28" s="522" t="s">
        <v>124</v>
      </c>
      <c r="C28" s="522"/>
      <c r="D28" s="522"/>
      <c r="E28" s="522"/>
      <c r="F28" s="522"/>
      <c r="G28" s="522"/>
      <c r="H28" s="538"/>
    </row>
    <row r="29" spans="1:8" s="140" customFormat="1" ht="12.75" x14ac:dyDescent="0.2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2.75" x14ac:dyDescent="0.2">
      <c r="A30" s="138"/>
      <c r="B30" s="539" t="s">
        <v>125</v>
      </c>
      <c r="C30" s="539"/>
      <c r="D30" s="539"/>
      <c r="E30" s="539"/>
      <c r="F30" s="539"/>
      <c r="G30" s="539"/>
      <c r="H30" s="540"/>
    </row>
    <row r="31" spans="1:8" s="140" customFormat="1" ht="12.75" x14ac:dyDescent="0.2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2">
      <c r="A32" s="138"/>
      <c r="B32" s="523" t="s">
        <v>143</v>
      </c>
      <c r="C32" s="523"/>
      <c r="D32" s="523"/>
      <c r="E32" s="523"/>
      <c r="F32" s="523"/>
      <c r="G32" s="523"/>
      <c r="H32" s="524"/>
    </row>
    <row r="33" spans="1:8" s="140" customFormat="1" ht="12.75" x14ac:dyDescent="0.2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2">
      <c r="A34" s="138"/>
      <c r="B34" s="548" t="s">
        <v>145</v>
      </c>
      <c r="C34" s="548"/>
      <c r="D34" s="548"/>
      <c r="E34" s="548"/>
      <c r="F34" s="548"/>
      <c r="G34" s="548"/>
      <c r="H34" s="549"/>
    </row>
    <row r="35" spans="1:8" s="140" customFormat="1" ht="12.75" customHeight="1" x14ac:dyDescent="0.2">
      <c r="A35" s="138"/>
      <c r="B35" s="145"/>
      <c r="C35" s="145" t="s">
        <v>144</v>
      </c>
      <c r="D35" s="145"/>
      <c r="E35" s="145"/>
      <c r="F35" s="145"/>
      <c r="G35" s="145"/>
      <c r="H35" s="146"/>
    </row>
    <row r="36" spans="1:8" s="140" customFormat="1" ht="12.75" x14ac:dyDescent="0.2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2.75" x14ac:dyDescent="0.2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2.75" x14ac:dyDescent="0.2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2.75" x14ac:dyDescent="0.2">
      <c r="A39" s="138"/>
      <c r="B39" s="70" t="s">
        <v>4</v>
      </c>
      <c r="C39" s="141"/>
      <c r="D39" s="142" t="s">
        <v>126</v>
      </c>
      <c r="E39" s="541"/>
      <c r="F39" s="541"/>
      <c r="G39" s="541"/>
      <c r="H39" s="139"/>
    </row>
    <row r="40" spans="1:8" s="140" customFormat="1" ht="12.75" x14ac:dyDescent="0.2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2.75" x14ac:dyDescent="0.2">
      <c r="A41" s="138"/>
      <c r="B41" s="69"/>
      <c r="C41" s="69"/>
      <c r="D41" s="69"/>
      <c r="E41" s="541"/>
      <c r="F41" s="541"/>
      <c r="G41" s="541"/>
      <c r="H41" s="139"/>
    </row>
    <row r="42" spans="1:8" s="140" customFormat="1" ht="12.75" x14ac:dyDescent="0.2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2.75" x14ac:dyDescent="0.2">
      <c r="A43" s="138"/>
      <c r="B43" s="69"/>
      <c r="C43" s="69"/>
      <c r="D43" s="69"/>
      <c r="E43" s="541"/>
      <c r="F43" s="541"/>
      <c r="G43" s="541"/>
      <c r="H43" s="139"/>
    </row>
    <row r="44" spans="1:8" s="140" customFormat="1" ht="12.75" x14ac:dyDescent="0.2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2.75" x14ac:dyDescent="0.2">
      <c r="A45" s="138"/>
      <c r="B45" s="69"/>
      <c r="C45" s="69"/>
      <c r="D45" s="69"/>
      <c r="E45" s="541"/>
      <c r="F45" s="541"/>
      <c r="G45" s="541"/>
      <c r="H45" s="139"/>
    </row>
    <row r="46" spans="1:8" s="140" customFormat="1" ht="12.75" x14ac:dyDescent="0.2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2.75" x14ac:dyDescent="0.2">
      <c r="A47" s="138"/>
      <c r="B47" s="69"/>
      <c r="C47" s="69"/>
      <c r="D47" s="69"/>
      <c r="E47" s="541"/>
      <c r="F47" s="541"/>
      <c r="G47" s="541"/>
      <c r="H47" s="139"/>
    </row>
    <row r="48" spans="1:8" x14ac:dyDescent="0.2">
      <c r="A48" s="105"/>
      <c r="B48" s="103"/>
      <c r="C48" s="103"/>
      <c r="D48" s="103"/>
      <c r="E48" s="103"/>
      <c r="F48" s="103"/>
      <c r="G48" s="103"/>
      <c r="H48" s="104"/>
    </row>
    <row r="49" spans="1:8" x14ac:dyDescent="0.2">
      <c r="A49" s="105"/>
      <c r="B49" s="103"/>
      <c r="C49" s="103"/>
      <c r="D49" s="103"/>
      <c r="E49" s="103"/>
      <c r="F49" s="103"/>
      <c r="G49" s="103"/>
      <c r="H49" s="104"/>
    </row>
    <row r="50" spans="1:8" x14ac:dyDescent="0.2">
      <c r="A50" s="105"/>
      <c r="B50" s="103"/>
      <c r="C50" s="103"/>
      <c r="D50" s="103"/>
      <c r="E50" s="103"/>
      <c r="F50" s="103"/>
      <c r="G50" s="103"/>
      <c r="H50" s="104"/>
    </row>
    <row r="51" spans="1:8" x14ac:dyDescent="0.2">
      <c r="A51" s="542" t="s">
        <v>127</v>
      </c>
      <c r="B51" s="543"/>
      <c r="C51" s="543"/>
      <c r="D51" s="543"/>
      <c r="E51" s="543"/>
      <c r="F51" s="543"/>
      <c r="G51" s="543"/>
      <c r="H51" s="544"/>
    </row>
    <row r="52" spans="1:8" x14ac:dyDescent="0.2">
      <c r="A52" s="545"/>
      <c r="B52" s="546"/>
      <c r="C52" s="546"/>
      <c r="D52" s="546"/>
      <c r="E52" s="546"/>
      <c r="F52" s="546"/>
      <c r="G52" s="546"/>
      <c r="H52" s="547"/>
    </row>
    <row r="53" spans="1:8" x14ac:dyDescent="0.2">
      <c r="A53" s="105"/>
      <c r="B53" s="103"/>
      <c r="C53" s="103"/>
      <c r="D53" s="103"/>
      <c r="E53" s="103"/>
      <c r="F53" s="103"/>
      <c r="G53" s="103"/>
      <c r="H53" s="104"/>
    </row>
    <row r="54" spans="1:8" x14ac:dyDescent="0.2">
      <c r="A54" s="107"/>
      <c r="B54" s="108"/>
      <c r="C54" s="108"/>
      <c r="D54" s="108"/>
      <c r="E54" s="108"/>
      <c r="F54" s="108"/>
      <c r="G54" s="108"/>
      <c r="H54" s="109"/>
    </row>
  </sheetData>
  <sheetProtection algorithmName="SHA-512" hashValue="6lKK60KHZr9cO/ssk8siaI1PiPqXtRr3cTeWUZ6v5d8mhjy+uvyMgWnD7Dv0fpqaz808sDKaBnAQppIDEP8+Gg==" saltValue="ZPByMsNQBgtUEv4O69B/Mg==" spinCount="100000" sheet="1" objects="1" scenarios="1"/>
  <mergeCells count="24"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  <mergeCell ref="B8:D8"/>
    <mergeCell ref="A1:C1"/>
    <mergeCell ref="B3:C3"/>
    <mergeCell ref="B5:D6"/>
    <mergeCell ref="E5:F5"/>
    <mergeCell ref="B7:D7"/>
    <mergeCell ref="B19:C19"/>
    <mergeCell ref="B21:D21"/>
    <mergeCell ref="B24:H24"/>
    <mergeCell ref="B11:D11"/>
    <mergeCell ref="B12:D12"/>
    <mergeCell ref="B13:D13"/>
    <mergeCell ref="B14:D14"/>
    <mergeCell ref="B15:D15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horizontalDpi="180" verticalDpi="180" r:id="rId1"/>
  <headerFooter alignWithMargins="0">
    <oddFooter>&amp;R&amp;6Cursos de Aprendizagem | Regulamento  Específico 2014 - Anexo 16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T148"/>
  <sheetViews>
    <sheetView topLeftCell="C112" workbookViewId="0">
      <selection activeCell="K153" sqref="K153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0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75" x14ac:dyDescent="0.25">
      <c r="A2" s="147"/>
      <c r="B2" s="550" t="s">
        <v>147</v>
      </c>
      <c r="C2" s="550"/>
      <c r="D2" s="550"/>
      <c r="E2" s="550"/>
      <c r="F2" s="550"/>
      <c r="G2" s="550"/>
      <c r="H2" s="550"/>
      <c r="I2" s="550"/>
      <c r="J2" s="147"/>
      <c r="K2" s="149" t="s">
        <v>148</v>
      </c>
      <c r="L2" s="151" t="s">
        <v>317</v>
      </c>
      <c r="M2" s="151"/>
      <c r="N2" s="151"/>
      <c r="O2" s="151"/>
      <c r="Q2" s="551" t="s">
        <v>317</v>
      </c>
      <c r="R2" s="551"/>
      <c r="S2" s="551"/>
      <c r="T2" s="551"/>
    </row>
    <row r="3" spans="1:20" x14ac:dyDescent="0.2">
      <c r="A3" s="147"/>
      <c r="B3" s="147" t="s">
        <v>323</v>
      </c>
      <c r="C3" s="147"/>
      <c r="D3" s="147"/>
      <c r="E3" s="147"/>
      <c r="F3" s="147"/>
      <c r="G3" s="147"/>
      <c r="H3" s="147"/>
      <c r="I3" s="147"/>
      <c r="J3" s="147"/>
      <c r="K3" s="147" t="s">
        <v>324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x14ac:dyDescent="0.2">
      <c r="A4" s="147"/>
      <c r="B4" s="147" t="s">
        <v>149</v>
      </c>
      <c r="C4" s="147"/>
      <c r="D4" s="147"/>
      <c r="E4" s="147"/>
      <c r="F4" s="147"/>
      <c r="G4" s="147"/>
      <c r="H4" s="147"/>
      <c r="I4" s="147"/>
      <c r="J4" s="147"/>
      <c r="K4" s="552" t="s">
        <v>303</v>
      </c>
      <c r="L4" s="150">
        <v>65950</v>
      </c>
      <c r="Q4" s="150">
        <v>53390</v>
      </c>
    </row>
    <row r="5" spans="1:20" x14ac:dyDescent="0.2">
      <c r="A5" s="147"/>
      <c r="B5" s="148" t="s">
        <v>150</v>
      </c>
      <c r="C5" s="147"/>
      <c r="D5" s="147"/>
      <c r="E5" s="147"/>
      <c r="F5" s="147"/>
      <c r="G5" s="147"/>
      <c r="H5" s="147"/>
      <c r="I5" s="147"/>
      <c r="J5" s="147"/>
      <c r="K5" s="552" t="s">
        <v>259</v>
      </c>
      <c r="L5" s="150">
        <v>65950</v>
      </c>
      <c r="Q5" s="150">
        <v>57470</v>
      </c>
    </row>
    <row r="6" spans="1:20" x14ac:dyDescent="0.2">
      <c r="A6" s="147"/>
      <c r="B6" s="147" t="s">
        <v>315</v>
      </c>
      <c r="C6" s="147"/>
      <c r="D6" s="147"/>
      <c r="E6" s="147"/>
      <c r="F6" s="147"/>
      <c r="G6" s="147"/>
      <c r="H6" s="147"/>
      <c r="I6" s="147"/>
      <c r="J6" s="147"/>
      <c r="K6" s="552" t="s">
        <v>298</v>
      </c>
      <c r="L6" s="150">
        <v>53390</v>
      </c>
      <c r="Q6" s="150">
        <v>61230</v>
      </c>
    </row>
    <row r="7" spans="1:20" x14ac:dyDescent="0.2">
      <c r="A7" s="147"/>
      <c r="B7" s="147" t="s">
        <v>151</v>
      </c>
      <c r="C7" s="147"/>
      <c r="D7" s="147"/>
      <c r="E7" s="147"/>
      <c r="F7" s="147"/>
      <c r="G7" s="147"/>
      <c r="H7" s="147"/>
      <c r="I7" s="147"/>
      <c r="J7" s="147"/>
      <c r="K7" s="553" t="s">
        <v>191</v>
      </c>
      <c r="L7" s="150">
        <v>65950</v>
      </c>
      <c r="Q7" s="150">
        <v>65950</v>
      </c>
    </row>
    <row r="8" spans="1:20" x14ac:dyDescent="0.2">
      <c r="A8" s="147"/>
      <c r="B8" s="147" t="s">
        <v>152</v>
      </c>
      <c r="C8" s="147"/>
      <c r="D8" s="147"/>
      <c r="E8" s="147"/>
      <c r="F8" s="147"/>
      <c r="G8" s="147"/>
      <c r="H8" s="147"/>
      <c r="I8" s="147"/>
      <c r="J8" s="147"/>
      <c r="K8" s="553" t="s">
        <v>192</v>
      </c>
      <c r="L8" s="150">
        <v>65950</v>
      </c>
      <c r="P8" s="150"/>
    </row>
    <row r="9" spans="1:20" x14ac:dyDescent="0.2">
      <c r="A9" s="147"/>
      <c r="B9" s="147" t="s">
        <v>180</v>
      </c>
      <c r="C9" s="147"/>
      <c r="D9" s="147"/>
      <c r="E9" s="147"/>
      <c r="F9" s="147"/>
      <c r="G9" s="147"/>
      <c r="H9" s="147"/>
      <c r="I9" s="147"/>
      <c r="J9" s="147"/>
      <c r="K9" s="553" t="s">
        <v>193</v>
      </c>
      <c r="L9" s="150">
        <v>65950</v>
      </c>
      <c r="P9" s="150"/>
    </row>
    <row r="10" spans="1:20" x14ac:dyDescent="0.2">
      <c r="A10" s="147"/>
      <c r="B10" s="147" t="s">
        <v>153</v>
      </c>
      <c r="C10" s="147"/>
      <c r="D10" s="147"/>
      <c r="E10" s="147"/>
      <c r="F10" s="147"/>
      <c r="G10" s="147"/>
      <c r="H10" s="147"/>
      <c r="I10" s="147"/>
      <c r="J10" s="147"/>
      <c r="K10" s="553" t="s">
        <v>194</v>
      </c>
      <c r="L10" s="150">
        <v>65950</v>
      </c>
      <c r="P10" s="150"/>
    </row>
    <row r="11" spans="1:20" x14ac:dyDescent="0.2">
      <c r="A11" s="147"/>
      <c r="B11" s="147" t="s">
        <v>154</v>
      </c>
      <c r="C11" s="147"/>
      <c r="D11" s="147"/>
      <c r="E11" s="147"/>
      <c r="F11" s="147"/>
      <c r="G11" s="147"/>
      <c r="H11" s="147"/>
      <c r="I11" s="147"/>
      <c r="J11" s="147"/>
      <c r="K11" s="553" t="s">
        <v>200</v>
      </c>
      <c r="L11" s="150">
        <v>57470</v>
      </c>
      <c r="P11" s="150"/>
    </row>
    <row r="12" spans="1:20" x14ac:dyDescent="0.2">
      <c r="A12" s="147"/>
      <c r="B12" s="147" t="s">
        <v>155</v>
      </c>
      <c r="C12" s="147"/>
      <c r="D12" s="147"/>
      <c r="E12" s="147"/>
      <c r="F12" s="147"/>
      <c r="G12" s="147"/>
      <c r="H12" s="147"/>
      <c r="I12" s="147"/>
      <c r="J12" s="147"/>
      <c r="K12" s="552" t="s">
        <v>233</v>
      </c>
      <c r="L12" s="150">
        <v>57470</v>
      </c>
      <c r="P12" s="150"/>
    </row>
    <row r="13" spans="1:20" x14ac:dyDescent="0.2">
      <c r="A13" s="147"/>
      <c r="B13" s="147" t="s">
        <v>156</v>
      </c>
      <c r="C13" s="147"/>
      <c r="D13" s="147"/>
      <c r="E13" s="147"/>
      <c r="F13" s="147"/>
      <c r="G13" s="147"/>
      <c r="H13" s="147"/>
      <c r="I13" s="147"/>
      <c r="J13" s="147"/>
      <c r="K13" s="552" t="s">
        <v>309</v>
      </c>
      <c r="L13" s="150">
        <v>65950</v>
      </c>
      <c r="P13" s="150"/>
    </row>
    <row r="14" spans="1:20" x14ac:dyDescent="0.2">
      <c r="A14" s="147"/>
      <c r="B14" s="147" t="s">
        <v>157</v>
      </c>
      <c r="C14" s="147"/>
      <c r="D14" s="147"/>
      <c r="E14" s="147"/>
      <c r="F14" s="147"/>
      <c r="G14" s="147"/>
      <c r="H14" s="147"/>
      <c r="I14" s="147"/>
      <c r="J14" s="147"/>
      <c r="K14" s="552" t="s">
        <v>260</v>
      </c>
      <c r="L14" s="150">
        <v>61230</v>
      </c>
      <c r="P14" s="150"/>
    </row>
    <row r="15" spans="1:20" x14ac:dyDescent="0.2">
      <c r="A15" s="147"/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553" t="s">
        <v>195</v>
      </c>
      <c r="L15" s="150">
        <v>65950</v>
      </c>
      <c r="P15" s="150"/>
    </row>
    <row r="16" spans="1:20" x14ac:dyDescent="0.2">
      <c r="A16" s="147"/>
      <c r="B16" s="147" t="s">
        <v>161</v>
      </c>
      <c r="C16" s="147"/>
      <c r="D16" s="147"/>
      <c r="E16" s="147"/>
      <c r="F16" s="147"/>
      <c r="G16" s="147"/>
      <c r="H16" s="147"/>
      <c r="I16" s="147"/>
      <c r="J16" s="147"/>
      <c r="K16" s="552" t="s">
        <v>217</v>
      </c>
      <c r="L16" s="150">
        <v>53390</v>
      </c>
      <c r="P16" s="150"/>
    </row>
    <row r="17" spans="1:16" ht="12.75" customHeight="1" x14ac:dyDescent="0.2">
      <c r="A17" s="147"/>
      <c r="B17" s="147" t="s">
        <v>159</v>
      </c>
      <c r="C17" s="147"/>
      <c r="D17" s="147"/>
      <c r="E17" s="147"/>
      <c r="F17" s="147"/>
      <c r="G17" s="147"/>
      <c r="H17" s="147"/>
      <c r="I17" s="147"/>
      <c r="J17" s="147"/>
      <c r="K17" s="552" t="s">
        <v>300</v>
      </c>
      <c r="L17" s="150">
        <v>53390</v>
      </c>
      <c r="P17" s="150"/>
    </row>
    <row r="18" spans="1:16" ht="12.75" customHeight="1" x14ac:dyDescent="0.2">
      <c r="A18" s="147"/>
      <c r="B18" s="147" t="s">
        <v>160</v>
      </c>
      <c r="C18" s="147"/>
      <c r="D18" s="147"/>
      <c r="E18" s="147"/>
      <c r="F18" s="147"/>
      <c r="G18" s="147"/>
      <c r="H18" s="147"/>
      <c r="I18" s="147"/>
      <c r="J18" s="147"/>
      <c r="K18" s="552" t="s">
        <v>213</v>
      </c>
      <c r="L18" s="150">
        <v>53390</v>
      </c>
      <c r="P18" s="150"/>
    </row>
    <row r="19" spans="1:16" x14ac:dyDescent="0.2">
      <c r="A19" s="147"/>
      <c r="B19" s="147" t="s">
        <v>162</v>
      </c>
      <c r="C19" s="147"/>
      <c r="D19" s="147"/>
      <c r="E19" s="147"/>
      <c r="F19" s="147"/>
      <c r="G19" s="147"/>
      <c r="H19" s="147"/>
      <c r="I19" s="147"/>
      <c r="J19" s="147"/>
      <c r="K19" s="553" t="s">
        <v>182</v>
      </c>
      <c r="L19" s="150">
        <v>65950</v>
      </c>
      <c r="P19" s="150"/>
    </row>
    <row r="20" spans="1:16" ht="12.75" customHeight="1" x14ac:dyDescent="0.2">
      <c r="A20" s="147"/>
      <c r="B20" s="147" t="s">
        <v>163</v>
      </c>
      <c r="C20" s="147"/>
      <c r="D20" s="147"/>
      <c r="E20" s="147"/>
      <c r="F20" s="147"/>
      <c r="G20" s="147"/>
      <c r="H20" s="147"/>
      <c r="I20" s="147"/>
      <c r="J20" s="147"/>
      <c r="K20" s="552" t="s">
        <v>295</v>
      </c>
      <c r="L20" s="150">
        <v>57470</v>
      </c>
      <c r="P20" s="150"/>
    </row>
    <row r="21" spans="1:16" x14ac:dyDescent="0.2">
      <c r="A21" s="147"/>
      <c r="B21" s="147" t="s">
        <v>164</v>
      </c>
      <c r="C21" s="147"/>
      <c r="D21" s="147"/>
      <c r="E21" s="147"/>
      <c r="F21" s="147"/>
      <c r="G21" s="147"/>
      <c r="H21" s="147"/>
      <c r="I21" s="147"/>
      <c r="J21" s="147"/>
      <c r="K21" s="553" t="s">
        <v>203</v>
      </c>
      <c r="L21" s="150">
        <v>53390</v>
      </c>
      <c r="P21" s="150"/>
    </row>
    <row r="22" spans="1:16" x14ac:dyDescent="0.2">
      <c r="A22" s="147"/>
      <c r="B22" s="147" t="s">
        <v>165</v>
      </c>
      <c r="C22" s="147"/>
      <c r="D22" s="147"/>
      <c r="E22" s="147"/>
      <c r="F22" s="147"/>
      <c r="G22" s="147"/>
      <c r="H22" s="147"/>
      <c r="I22" s="147"/>
      <c r="J22" s="147"/>
      <c r="K22" s="553" t="s">
        <v>209</v>
      </c>
      <c r="L22" s="150">
        <v>53390</v>
      </c>
      <c r="P22" s="150"/>
    </row>
    <row r="23" spans="1:16" x14ac:dyDescent="0.2">
      <c r="A23" s="147"/>
      <c r="B23" s="147" t="s">
        <v>166</v>
      </c>
      <c r="C23" s="147"/>
      <c r="D23" s="147"/>
      <c r="E23" s="147"/>
      <c r="F23" s="147"/>
      <c r="G23" s="147"/>
      <c r="H23" s="147"/>
      <c r="I23" s="147"/>
      <c r="J23" s="147"/>
      <c r="K23" s="552" t="s">
        <v>215</v>
      </c>
      <c r="L23" s="150">
        <v>57470</v>
      </c>
      <c r="P23" s="150"/>
    </row>
    <row r="24" spans="1:16" x14ac:dyDescent="0.2">
      <c r="A24" s="147"/>
      <c r="B24" s="147" t="s">
        <v>169</v>
      </c>
      <c r="C24" s="147"/>
      <c r="D24" s="147"/>
      <c r="E24" s="147"/>
      <c r="F24" s="147"/>
      <c r="G24" s="147"/>
      <c r="H24" s="147"/>
      <c r="I24" s="147"/>
      <c r="J24" s="147"/>
      <c r="K24" s="552" t="s">
        <v>275</v>
      </c>
      <c r="L24" s="150">
        <v>65950</v>
      </c>
      <c r="P24" s="150"/>
    </row>
    <row r="25" spans="1:16" x14ac:dyDescent="0.2">
      <c r="A25" s="147"/>
      <c r="B25" s="147" t="s">
        <v>170</v>
      </c>
      <c r="C25" s="147"/>
      <c r="D25" s="147"/>
      <c r="E25" s="147"/>
      <c r="F25" s="147"/>
      <c r="G25" s="147"/>
      <c r="H25" s="147"/>
      <c r="I25" s="147"/>
      <c r="J25" s="147"/>
      <c r="K25" s="552" t="s">
        <v>297</v>
      </c>
      <c r="L25" s="150">
        <v>53390</v>
      </c>
      <c r="P25" s="150"/>
    </row>
    <row r="26" spans="1:16" ht="12.75" customHeight="1" x14ac:dyDescent="0.2">
      <c r="A26" s="147"/>
      <c r="B26" s="147" t="s">
        <v>171</v>
      </c>
      <c r="C26" s="147"/>
      <c r="D26" s="147"/>
      <c r="E26" s="147"/>
      <c r="F26" s="147"/>
      <c r="G26" s="147"/>
      <c r="H26" s="147"/>
      <c r="I26" s="147"/>
      <c r="J26" s="147"/>
      <c r="K26" s="552" t="s">
        <v>304</v>
      </c>
      <c r="L26" s="150">
        <v>57470</v>
      </c>
    </row>
    <row r="27" spans="1:16" ht="12.75" customHeight="1" x14ac:dyDescent="0.2">
      <c r="A27" s="147"/>
      <c r="B27" s="147" t="s">
        <v>172</v>
      </c>
      <c r="C27" s="147"/>
      <c r="D27" s="147"/>
      <c r="E27" s="147"/>
      <c r="F27" s="147"/>
      <c r="G27" s="147"/>
      <c r="H27" s="147"/>
      <c r="I27" s="147"/>
      <c r="J27" s="147"/>
      <c r="K27" s="552" t="s">
        <v>250</v>
      </c>
      <c r="L27" s="150">
        <v>61230</v>
      </c>
      <c r="P27" s="150"/>
    </row>
    <row r="28" spans="1:16" ht="12.75" customHeight="1" x14ac:dyDescent="0.2">
      <c r="A28" s="147"/>
      <c r="B28" s="147" t="s">
        <v>167</v>
      </c>
      <c r="C28" s="147"/>
      <c r="D28" s="147"/>
      <c r="E28" s="147"/>
      <c r="F28" s="147"/>
      <c r="G28" s="147"/>
      <c r="H28" s="147"/>
      <c r="I28" s="147"/>
      <c r="J28" s="147"/>
      <c r="K28" s="552" t="s">
        <v>212</v>
      </c>
      <c r="L28" s="150">
        <v>53390</v>
      </c>
      <c r="P28" s="150"/>
    </row>
    <row r="29" spans="1:16" ht="12.75" customHeight="1" x14ac:dyDescent="0.2">
      <c r="A29" s="147"/>
      <c r="B29" s="147" t="s">
        <v>173</v>
      </c>
      <c r="C29" s="147"/>
      <c r="D29" s="147"/>
      <c r="E29" s="147"/>
      <c r="F29" s="147"/>
      <c r="G29" s="147"/>
      <c r="H29" s="147"/>
      <c r="I29" s="147"/>
      <c r="J29" s="147"/>
      <c r="K29" s="552" t="s">
        <v>307</v>
      </c>
      <c r="L29" s="150">
        <v>53390</v>
      </c>
      <c r="P29" s="150"/>
    </row>
    <row r="30" spans="1:16" ht="12.75" customHeight="1" x14ac:dyDescent="0.2">
      <c r="A30" s="147"/>
      <c r="B30" s="147" t="s">
        <v>181</v>
      </c>
      <c r="C30" s="147"/>
      <c r="D30" s="147"/>
      <c r="E30" s="147"/>
      <c r="F30" s="147"/>
      <c r="G30" s="147"/>
      <c r="H30" s="147"/>
      <c r="I30" s="147"/>
      <c r="J30" s="147"/>
      <c r="K30" s="552" t="s">
        <v>299</v>
      </c>
      <c r="L30" s="150">
        <v>53390</v>
      </c>
      <c r="P30" s="150"/>
    </row>
    <row r="31" spans="1:16" ht="12.75" customHeight="1" x14ac:dyDescent="0.2">
      <c r="A31" s="147"/>
      <c r="B31" s="147" t="s">
        <v>168</v>
      </c>
      <c r="C31" s="147"/>
      <c r="D31" s="147"/>
      <c r="E31" s="147"/>
      <c r="F31" s="147"/>
      <c r="G31" s="147"/>
      <c r="H31" s="147"/>
      <c r="I31" s="147"/>
      <c r="J31" s="147"/>
      <c r="K31" s="552" t="s">
        <v>252</v>
      </c>
      <c r="L31" s="150">
        <v>57470</v>
      </c>
      <c r="P31" s="150"/>
    </row>
    <row r="32" spans="1:16" x14ac:dyDescent="0.2">
      <c r="A32" s="147"/>
      <c r="B32" s="147" t="s">
        <v>183</v>
      </c>
      <c r="C32" s="147"/>
      <c r="D32" s="147"/>
      <c r="E32" s="147"/>
      <c r="F32" s="147"/>
      <c r="G32" s="147"/>
      <c r="H32" s="147"/>
      <c r="I32" s="147"/>
      <c r="J32" s="147"/>
      <c r="K32" s="552" t="s">
        <v>291</v>
      </c>
      <c r="L32" s="150">
        <v>65950</v>
      </c>
      <c r="P32" s="150"/>
    </row>
    <row r="33" spans="1:16" x14ac:dyDescent="0.2">
      <c r="A33" s="147"/>
      <c r="B33" s="147" t="s">
        <v>174</v>
      </c>
      <c r="C33" s="147"/>
      <c r="D33" s="147"/>
      <c r="E33" s="147"/>
      <c r="F33" s="147"/>
      <c r="G33" s="147"/>
      <c r="H33" s="147"/>
      <c r="I33" s="147"/>
      <c r="J33" s="147"/>
      <c r="K33" s="553" t="s">
        <v>210</v>
      </c>
      <c r="L33" s="150">
        <v>53390</v>
      </c>
      <c r="P33" s="150"/>
    </row>
    <row r="34" spans="1:16" x14ac:dyDescent="0.2">
      <c r="A34" s="147"/>
      <c r="B34" s="147" t="s">
        <v>184</v>
      </c>
      <c r="C34" s="147"/>
      <c r="D34" s="147"/>
      <c r="E34" s="147"/>
      <c r="F34" s="147"/>
      <c r="G34" s="147"/>
      <c r="H34" s="147"/>
      <c r="I34" s="147"/>
      <c r="J34" s="147"/>
      <c r="K34" s="552" t="s">
        <v>220</v>
      </c>
      <c r="L34" s="150">
        <v>57470</v>
      </c>
      <c r="P34" s="150"/>
    </row>
    <row r="35" spans="1:16" ht="12.75" customHeight="1" x14ac:dyDescent="0.2">
      <c r="A35" s="147"/>
      <c r="B35" s="147" t="s">
        <v>185</v>
      </c>
      <c r="C35" s="147"/>
      <c r="D35" s="147"/>
      <c r="E35" s="147"/>
      <c r="F35" s="147"/>
      <c r="G35" s="147"/>
      <c r="H35" s="147"/>
      <c r="I35" s="147"/>
      <c r="J35" s="147"/>
      <c r="K35" s="552" t="s">
        <v>270</v>
      </c>
      <c r="L35" s="150">
        <v>61230</v>
      </c>
      <c r="P35" s="150"/>
    </row>
    <row r="36" spans="1:16" ht="12.75" customHeight="1" x14ac:dyDescent="0.2">
      <c r="A36" s="147"/>
      <c r="B36" s="147" t="s">
        <v>186</v>
      </c>
      <c r="C36" s="147"/>
      <c r="D36" s="147"/>
      <c r="E36" s="147"/>
      <c r="F36" s="147"/>
      <c r="G36" s="147"/>
      <c r="H36" s="147"/>
      <c r="I36" s="147"/>
      <c r="J36" s="147"/>
      <c r="K36" s="552" t="s">
        <v>272</v>
      </c>
      <c r="L36" s="150">
        <v>61230</v>
      </c>
      <c r="P36" s="150"/>
    </row>
    <row r="37" spans="1:16" ht="12.75" customHeight="1" x14ac:dyDescent="0.2">
      <c r="A37" s="147"/>
      <c r="B37" s="147" t="s">
        <v>175</v>
      </c>
      <c r="C37" s="147"/>
      <c r="D37" s="147"/>
      <c r="E37" s="147"/>
      <c r="F37" s="147"/>
      <c r="G37" s="147"/>
      <c r="H37" s="147"/>
      <c r="I37" s="147"/>
      <c r="J37" s="147"/>
      <c r="K37" s="552" t="s">
        <v>253</v>
      </c>
      <c r="L37" s="150">
        <v>57470</v>
      </c>
      <c r="P37" s="150"/>
    </row>
    <row r="38" spans="1:16" ht="12.75" customHeight="1" x14ac:dyDescent="0.2">
      <c r="A38" s="147"/>
      <c r="B38" s="147" t="s">
        <v>176</v>
      </c>
      <c r="C38" s="147"/>
      <c r="D38" s="147"/>
      <c r="E38" s="147"/>
      <c r="F38" s="147"/>
      <c r="G38" s="147"/>
      <c r="H38" s="147"/>
      <c r="I38" s="147"/>
      <c r="J38" s="147"/>
      <c r="K38" s="553" t="s">
        <v>211</v>
      </c>
      <c r="L38" s="150">
        <v>53390</v>
      </c>
      <c r="P38" s="150"/>
    </row>
    <row r="39" spans="1:16" ht="12.75" customHeight="1" x14ac:dyDescent="0.2">
      <c r="A39" s="147"/>
      <c r="B39" s="147" t="s">
        <v>177</v>
      </c>
      <c r="C39" s="147"/>
      <c r="D39" s="147"/>
      <c r="E39" s="147"/>
      <c r="F39" s="147"/>
      <c r="G39" s="147"/>
      <c r="H39" s="147"/>
      <c r="I39" s="147"/>
      <c r="J39" s="147"/>
      <c r="K39" s="552" t="s">
        <v>258</v>
      </c>
      <c r="L39" s="150">
        <v>65950</v>
      </c>
      <c r="P39" s="150"/>
    </row>
    <row r="40" spans="1:16" x14ac:dyDescent="0.2">
      <c r="A40" s="147"/>
      <c r="B40" s="147" t="s">
        <v>187</v>
      </c>
      <c r="C40" s="147"/>
      <c r="D40" s="147"/>
      <c r="E40" s="147"/>
      <c r="F40" s="147"/>
      <c r="G40" s="147"/>
      <c r="H40" s="147"/>
      <c r="I40" s="147"/>
      <c r="J40" s="147"/>
      <c r="K40" s="552" t="s">
        <v>301</v>
      </c>
      <c r="L40" s="150">
        <v>65950</v>
      </c>
      <c r="P40" s="150"/>
    </row>
    <row r="41" spans="1:16" x14ac:dyDescent="0.2">
      <c r="A41" s="147"/>
      <c r="B41" s="147" t="s">
        <v>188</v>
      </c>
      <c r="C41" s="147"/>
      <c r="D41" s="147"/>
      <c r="E41" s="147"/>
      <c r="F41" s="147"/>
      <c r="G41" s="147"/>
      <c r="H41" s="147"/>
      <c r="I41" s="147"/>
      <c r="J41" s="147"/>
      <c r="K41" s="552" t="s">
        <v>280</v>
      </c>
      <c r="L41" s="150">
        <v>61230</v>
      </c>
      <c r="P41" s="150"/>
    </row>
    <row r="42" spans="1:16" x14ac:dyDescent="0.2">
      <c r="A42" s="147"/>
      <c r="B42" s="147" t="s">
        <v>178</v>
      </c>
      <c r="C42" s="147"/>
      <c r="D42" s="147"/>
      <c r="E42" s="147"/>
      <c r="F42" s="147"/>
      <c r="G42" s="147"/>
      <c r="H42" s="147"/>
      <c r="I42" s="147"/>
      <c r="J42" s="147"/>
      <c r="K42" s="552" t="s">
        <v>221</v>
      </c>
      <c r="L42" s="150">
        <v>57470</v>
      </c>
      <c r="P42" s="150"/>
    </row>
    <row r="43" spans="1:16" x14ac:dyDescent="0.2">
      <c r="A43" s="147"/>
      <c r="B43" t="s">
        <v>179</v>
      </c>
      <c r="C43" s="147"/>
      <c r="D43" s="147"/>
      <c r="E43" s="147"/>
      <c r="F43" s="147"/>
      <c r="G43" s="147"/>
      <c r="H43" s="147"/>
      <c r="I43" s="147"/>
      <c r="J43" s="147"/>
      <c r="K43" s="552" t="s">
        <v>222</v>
      </c>
      <c r="L43" s="150">
        <v>57470</v>
      </c>
      <c r="P43" s="150"/>
    </row>
    <row r="44" spans="1:16" x14ac:dyDescent="0.2">
      <c r="B44" s="147"/>
      <c r="K44" s="552" t="s">
        <v>273</v>
      </c>
      <c r="L44" s="150">
        <v>57470</v>
      </c>
      <c r="P44" s="150"/>
    </row>
    <row r="45" spans="1:16" x14ac:dyDescent="0.2">
      <c r="K45" s="552" t="s">
        <v>335</v>
      </c>
      <c r="L45" s="150">
        <v>61230</v>
      </c>
      <c r="P45" s="150"/>
    </row>
    <row r="46" spans="1:16" x14ac:dyDescent="0.2">
      <c r="K46" s="552" t="s">
        <v>223</v>
      </c>
      <c r="L46" s="150">
        <v>57470</v>
      </c>
      <c r="P46" s="150"/>
    </row>
    <row r="47" spans="1:16" x14ac:dyDescent="0.2">
      <c r="K47" s="552" t="s">
        <v>261</v>
      </c>
      <c r="L47" s="150">
        <v>61230</v>
      </c>
      <c r="P47" s="150"/>
    </row>
    <row r="48" spans="1:16" x14ac:dyDescent="0.2">
      <c r="K48" s="553" t="s">
        <v>189</v>
      </c>
      <c r="L48" s="150">
        <v>65950</v>
      </c>
      <c r="P48" s="150"/>
    </row>
    <row r="49" spans="11:16" x14ac:dyDescent="0.2">
      <c r="K49" s="552" t="s">
        <v>293</v>
      </c>
      <c r="L49" s="150">
        <v>65950</v>
      </c>
      <c r="P49" s="150"/>
    </row>
    <row r="50" spans="11:16" x14ac:dyDescent="0.2">
      <c r="K50" s="552" t="s">
        <v>343</v>
      </c>
      <c r="L50" s="150">
        <v>53390</v>
      </c>
      <c r="P50" s="150"/>
    </row>
    <row r="51" spans="11:16" x14ac:dyDescent="0.2">
      <c r="K51" s="552" t="s">
        <v>247</v>
      </c>
      <c r="L51" s="150">
        <v>57470</v>
      </c>
      <c r="P51" s="150"/>
    </row>
    <row r="52" spans="11:16" x14ac:dyDescent="0.2">
      <c r="K52" s="552" t="s">
        <v>248</v>
      </c>
      <c r="L52" s="150">
        <v>57470</v>
      </c>
      <c r="P52" s="150"/>
    </row>
    <row r="53" spans="11:16" x14ac:dyDescent="0.2">
      <c r="K53" s="552" t="s">
        <v>243</v>
      </c>
      <c r="L53" s="150">
        <v>57470</v>
      </c>
      <c r="P53" s="150"/>
    </row>
    <row r="54" spans="11:16" x14ac:dyDescent="0.2">
      <c r="K54" s="552" t="s">
        <v>244</v>
      </c>
      <c r="L54" s="150">
        <v>57470</v>
      </c>
      <c r="P54" s="150"/>
    </row>
    <row r="55" spans="11:16" x14ac:dyDescent="0.2">
      <c r="K55" s="552" t="s">
        <v>245</v>
      </c>
      <c r="L55" s="150">
        <v>57470</v>
      </c>
      <c r="P55" s="150"/>
    </row>
    <row r="56" spans="11:16" x14ac:dyDescent="0.2">
      <c r="K56" s="552" t="s">
        <v>246</v>
      </c>
      <c r="L56" s="150">
        <v>57470</v>
      </c>
      <c r="P56" s="150"/>
    </row>
    <row r="57" spans="11:16" x14ac:dyDescent="0.2">
      <c r="K57" s="552" t="s">
        <v>234</v>
      </c>
      <c r="L57" s="150">
        <v>57470</v>
      </c>
      <c r="P57" s="150"/>
    </row>
    <row r="58" spans="11:16" x14ac:dyDescent="0.2">
      <c r="K58" s="552" t="s">
        <v>262</v>
      </c>
      <c r="L58" s="150">
        <v>61230</v>
      </c>
      <c r="P58" s="150"/>
    </row>
    <row r="59" spans="11:16" x14ac:dyDescent="0.2">
      <c r="K59" s="552" t="s">
        <v>281</v>
      </c>
      <c r="L59" s="150">
        <v>65950</v>
      </c>
      <c r="P59" s="150"/>
    </row>
    <row r="60" spans="11:16" x14ac:dyDescent="0.2">
      <c r="K60" s="552" t="s">
        <v>336</v>
      </c>
      <c r="L60" s="150">
        <v>65950</v>
      </c>
      <c r="P60" s="150"/>
    </row>
    <row r="61" spans="11:16" x14ac:dyDescent="0.2">
      <c r="K61" s="552" t="s">
        <v>344</v>
      </c>
      <c r="L61" s="150">
        <v>65950</v>
      </c>
      <c r="P61" s="150"/>
    </row>
    <row r="62" spans="11:16" x14ac:dyDescent="0.2">
      <c r="K62" s="552" t="s">
        <v>263</v>
      </c>
      <c r="L62" s="150">
        <v>65950</v>
      </c>
      <c r="P62" s="150"/>
    </row>
    <row r="63" spans="11:16" x14ac:dyDescent="0.2">
      <c r="K63" s="552" t="s">
        <v>235</v>
      </c>
      <c r="L63" s="150">
        <v>57470</v>
      </c>
      <c r="P63" s="150"/>
    </row>
    <row r="64" spans="11:16" x14ac:dyDescent="0.2">
      <c r="K64" s="552" t="s">
        <v>345</v>
      </c>
      <c r="L64" s="150">
        <v>53390</v>
      </c>
      <c r="P64" s="150"/>
    </row>
    <row r="65" spans="11:16" x14ac:dyDescent="0.2">
      <c r="K65" s="552" t="s">
        <v>288</v>
      </c>
      <c r="L65" s="150">
        <v>57470</v>
      </c>
    </row>
    <row r="66" spans="11:16" x14ac:dyDescent="0.2">
      <c r="K66" s="552" t="s">
        <v>274</v>
      </c>
      <c r="L66" s="150">
        <v>61230</v>
      </c>
      <c r="P66" s="150"/>
    </row>
    <row r="67" spans="11:16" x14ac:dyDescent="0.2">
      <c r="K67" s="552" t="s">
        <v>264</v>
      </c>
      <c r="L67" s="150">
        <v>65950</v>
      </c>
      <c r="P67" s="150"/>
    </row>
    <row r="68" spans="11:16" x14ac:dyDescent="0.2">
      <c r="K68" s="552" t="s">
        <v>346</v>
      </c>
      <c r="L68" s="150">
        <v>61230</v>
      </c>
      <c r="P68" s="150"/>
    </row>
    <row r="69" spans="11:16" x14ac:dyDescent="0.2">
      <c r="K69" s="552" t="s">
        <v>311</v>
      </c>
      <c r="L69" s="150">
        <v>57470</v>
      </c>
      <c r="P69" s="150"/>
    </row>
    <row r="70" spans="11:16" x14ac:dyDescent="0.2">
      <c r="K70" s="552" t="s">
        <v>347</v>
      </c>
      <c r="L70" s="150">
        <v>57470</v>
      </c>
      <c r="P70" s="150"/>
    </row>
    <row r="71" spans="11:16" x14ac:dyDescent="0.2">
      <c r="K71" s="552" t="s">
        <v>305</v>
      </c>
      <c r="L71" s="150">
        <v>61230</v>
      </c>
      <c r="P71" s="150"/>
    </row>
    <row r="72" spans="11:16" x14ac:dyDescent="0.2">
      <c r="K72" s="553" t="s">
        <v>202</v>
      </c>
      <c r="L72" s="150">
        <v>53390</v>
      </c>
      <c r="P72" s="150"/>
    </row>
    <row r="73" spans="11:16" x14ac:dyDescent="0.2">
      <c r="K73" s="552" t="s">
        <v>218</v>
      </c>
      <c r="L73" s="150">
        <v>57470</v>
      </c>
      <c r="P73" s="150"/>
    </row>
    <row r="74" spans="11:16" x14ac:dyDescent="0.2">
      <c r="K74" s="552" t="s">
        <v>219</v>
      </c>
      <c r="L74" s="150">
        <v>53390</v>
      </c>
      <c r="P74" s="150"/>
    </row>
    <row r="75" spans="11:16" x14ac:dyDescent="0.2">
      <c r="K75" s="552" t="s">
        <v>236</v>
      </c>
      <c r="L75" s="150">
        <v>57470</v>
      </c>
      <c r="P75" s="150"/>
    </row>
    <row r="76" spans="11:16" x14ac:dyDescent="0.2">
      <c r="K76" s="552" t="s">
        <v>287</v>
      </c>
      <c r="L76" s="150">
        <v>53390</v>
      </c>
      <c r="P76" s="150"/>
    </row>
    <row r="77" spans="11:16" x14ac:dyDescent="0.2">
      <c r="K77" s="552" t="s">
        <v>348</v>
      </c>
      <c r="L77" s="150">
        <v>53390</v>
      </c>
      <c r="P77" s="150"/>
    </row>
    <row r="78" spans="11:16" x14ac:dyDescent="0.2">
      <c r="K78" s="552" t="s">
        <v>224</v>
      </c>
      <c r="L78" s="150">
        <v>65950</v>
      </c>
      <c r="P78" s="150"/>
    </row>
    <row r="79" spans="11:16" x14ac:dyDescent="0.2">
      <c r="K79" s="552" t="s">
        <v>277</v>
      </c>
      <c r="L79" s="150">
        <v>61230</v>
      </c>
      <c r="P79" s="150"/>
    </row>
    <row r="80" spans="11:16" x14ac:dyDescent="0.2">
      <c r="K80" s="553" t="s">
        <v>204</v>
      </c>
      <c r="L80" s="150">
        <v>65950</v>
      </c>
      <c r="P80" s="150"/>
    </row>
    <row r="81" spans="11:16" x14ac:dyDescent="0.2">
      <c r="K81" s="552" t="s">
        <v>294</v>
      </c>
      <c r="L81" s="150">
        <v>61230</v>
      </c>
      <c r="P81" s="150"/>
    </row>
    <row r="82" spans="11:16" x14ac:dyDescent="0.2">
      <c r="K82" s="552" t="s">
        <v>349</v>
      </c>
      <c r="L82" s="150">
        <v>61230</v>
      </c>
      <c r="P82" s="150"/>
    </row>
    <row r="83" spans="11:16" x14ac:dyDescent="0.2">
      <c r="K83" s="552" t="s">
        <v>266</v>
      </c>
      <c r="L83" s="150">
        <v>61230</v>
      </c>
      <c r="P83" s="150"/>
    </row>
    <row r="84" spans="11:16" x14ac:dyDescent="0.2">
      <c r="K84" s="552" t="s">
        <v>225</v>
      </c>
      <c r="L84" s="150">
        <v>61230</v>
      </c>
      <c r="P84" s="150"/>
    </row>
    <row r="85" spans="11:16" x14ac:dyDescent="0.2">
      <c r="K85" s="552" t="s">
        <v>226</v>
      </c>
      <c r="L85" s="150">
        <v>57470</v>
      </c>
      <c r="P85" s="150"/>
    </row>
    <row r="86" spans="11:16" x14ac:dyDescent="0.2">
      <c r="K86" s="552" t="s">
        <v>227</v>
      </c>
      <c r="L86" s="150">
        <v>57470</v>
      </c>
      <c r="P86" s="150"/>
    </row>
    <row r="87" spans="11:16" x14ac:dyDescent="0.2">
      <c r="K87" s="552" t="s">
        <v>267</v>
      </c>
      <c r="L87" s="150">
        <v>61230</v>
      </c>
      <c r="P87" s="150"/>
    </row>
    <row r="88" spans="11:16" x14ac:dyDescent="0.2">
      <c r="K88" s="552" t="s">
        <v>290</v>
      </c>
      <c r="L88" s="150">
        <v>61230</v>
      </c>
      <c r="P88" s="150"/>
    </row>
    <row r="89" spans="11:16" x14ac:dyDescent="0.2">
      <c r="K89" s="552" t="s">
        <v>268</v>
      </c>
      <c r="L89" s="150">
        <v>61230</v>
      </c>
      <c r="P89" s="150"/>
    </row>
    <row r="90" spans="11:16" x14ac:dyDescent="0.2">
      <c r="K90" s="553" t="s">
        <v>207</v>
      </c>
      <c r="L90" s="150">
        <v>53390</v>
      </c>
      <c r="P90" s="150"/>
    </row>
    <row r="91" spans="11:16" x14ac:dyDescent="0.2">
      <c r="K91" s="553" t="s">
        <v>350</v>
      </c>
      <c r="L91" s="150">
        <v>65950</v>
      </c>
      <c r="P91" s="150"/>
    </row>
    <row r="92" spans="11:16" x14ac:dyDescent="0.2">
      <c r="K92" s="552" t="s">
        <v>249</v>
      </c>
      <c r="L92" s="150">
        <v>57470</v>
      </c>
      <c r="P92" s="150"/>
    </row>
    <row r="93" spans="11:16" x14ac:dyDescent="0.2">
      <c r="K93" s="552" t="s">
        <v>254</v>
      </c>
      <c r="L93" s="150">
        <v>61230</v>
      </c>
      <c r="P93" s="150"/>
    </row>
    <row r="94" spans="11:16" x14ac:dyDescent="0.2">
      <c r="K94" s="552" t="s">
        <v>282</v>
      </c>
      <c r="L94" s="150">
        <v>61230</v>
      </c>
      <c r="P94" s="150"/>
    </row>
    <row r="95" spans="11:16" x14ac:dyDescent="0.2">
      <c r="K95" s="552" t="s">
        <v>351</v>
      </c>
      <c r="L95" s="150">
        <v>61230</v>
      </c>
      <c r="P95" s="150"/>
    </row>
    <row r="96" spans="11:16" x14ac:dyDescent="0.2">
      <c r="K96" s="552" t="s">
        <v>265</v>
      </c>
      <c r="L96" s="150">
        <v>61230</v>
      </c>
      <c r="P96" s="150"/>
    </row>
    <row r="97" spans="11:16" x14ac:dyDescent="0.2">
      <c r="K97" s="553" t="s">
        <v>190</v>
      </c>
      <c r="L97" s="150">
        <v>57470</v>
      </c>
      <c r="P97" s="150"/>
    </row>
    <row r="98" spans="11:16" x14ac:dyDescent="0.2">
      <c r="K98" s="553" t="s">
        <v>201</v>
      </c>
      <c r="L98" s="150">
        <v>53390</v>
      </c>
    </row>
    <row r="99" spans="11:16" x14ac:dyDescent="0.2">
      <c r="K99" s="552" t="s">
        <v>283</v>
      </c>
      <c r="L99" s="150">
        <v>61230</v>
      </c>
    </row>
    <row r="100" spans="11:16" x14ac:dyDescent="0.2">
      <c r="K100" s="553" t="s">
        <v>208</v>
      </c>
      <c r="L100" s="150">
        <v>61230</v>
      </c>
      <c r="P100" s="150"/>
    </row>
    <row r="101" spans="11:16" x14ac:dyDescent="0.2">
      <c r="K101" s="552" t="s">
        <v>292</v>
      </c>
      <c r="L101" s="150">
        <v>61230</v>
      </c>
      <c r="P101" s="150"/>
    </row>
    <row r="102" spans="11:16" x14ac:dyDescent="0.2">
      <c r="K102" s="553" t="s">
        <v>196</v>
      </c>
      <c r="L102" s="150">
        <v>65950</v>
      </c>
      <c r="P102" s="150"/>
    </row>
    <row r="103" spans="11:16" x14ac:dyDescent="0.2">
      <c r="K103" s="553" t="s">
        <v>197</v>
      </c>
      <c r="L103" s="150">
        <v>65950</v>
      </c>
      <c r="P103" s="150"/>
    </row>
    <row r="104" spans="11:16" x14ac:dyDescent="0.2">
      <c r="K104" s="552" t="s">
        <v>278</v>
      </c>
      <c r="L104" s="150">
        <v>61230</v>
      </c>
      <c r="P104" s="150"/>
    </row>
    <row r="105" spans="11:16" x14ac:dyDescent="0.2">
      <c r="K105" s="553" t="s">
        <v>198</v>
      </c>
      <c r="L105" s="150">
        <v>65950</v>
      </c>
      <c r="P105" s="150"/>
    </row>
    <row r="106" spans="11:16" x14ac:dyDescent="0.2">
      <c r="K106" s="552" t="s">
        <v>228</v>
      </c>
      <c r="L106" s="150">
        <v>57470</v>
      </c>
      <c r="P106" s="150"/>
    </row>
    <row r="107" spans="11:16" x14ac:dyDescent="0.2">
      <c r="K107" s="552" t="s">
        <v>337</v>
      </c>
      <c r="L107" s="150">
        <v>65950</v>
      </c>
      <c r="P107" s="150"/>
    </row>
    <row r="108" spans="11:16" x14ac:dyDescent="0.2">
      <c r="K108" s="552" t="s">
        <v>255</v>
      </c>
      <c r="L108" s="150">
        <v>65950</v>
      </c>
      <c r="P108" s="150"/>
    </row>
    <row r="109" spans="11:16" x14ac:dyDescent="0.2">
      <c r="K109" s="552" t="s">
        <v>285</v>
      </c>
      <c r="L109" s="150">
        <v>65950</v>
      </c>
      <c r="P109" s="150"/>
    </row>
    <row r="110" spans="11:16" x14ac:dyDescent="0.2">
      <c r="K110" s="552" t="s">
        <v>256</v>
      </c>
      <c r="L110" s="150">
        <v>65950</v>
      </c>
      <c r="P110" s="150"/>
    </row>
    <row r="111" spans="11:16" x14ac:dyDescent="0.2">
      <c r="K111" s="552" t="s">
        <v>352</v>
      </c>
      <c r="L111" s="150">
        <v>61230</v>
      </c>
      <c r="P111" s="150"/>
    </row>
    <row r="112" spans="11:16" x14ac:dyDescent="0.2">
      <c r="K112" s="552" t="s">
        <v>229</v>
      </c>
      <c r="L112" s="150">
        <v>65950</v>
      </c>
      <c r="P112" s="150"/>
    </row>
    <row r="113" spans="11:16" x14ac:dyDescent="0.2">
      <c r="K113" s="552" t="s">
        <v>276</v>
      </c>
      <c r="L113" s="150">
        <v>61230</v>
      </c>
      <c r="P113" s="150"/>
    </row>
    <row r="114" spans="11:16" x14ac:dyDescent="0.2">
      <c r="K114" s="552" t="s">
        <v>232</v>
      </c>
      <c r="L114" s="150">
        <v>65950</v>
      </c>
      <c r="P114" s="150"/>
    </row>
    <row r="115" spans="11:16" x14ac:dyDescent="0.2">
      <c r="K115" s="552" t="s">
        <v>230</v>
      </c>
      <c r="L115" s="150">
        <v>61230</v>
      </c>
      <c r="P115" s="150"/>
    </row>
    <row r="116" spans="11:16" x14ac:dyDescent="0.2">
      <c r="K116" s="552" t="s">
        <v>312</v>
      </c>
      <c r="L116" s="150">
        <v>57470</v>
      </c>
      <c r="P116" s="150"/>
    </row>
    <row r="117" spans="11:16" x14ac:dyDescent="0.2">
      <c r="K117" s="552" t="s">
        <v>251</v>
      </c>
      <c r="L117" s="150">
        <v>61230</v>
      </c>
      <c r="P117" s="150"/>
    </row>
    <row r="118" spans="11:16" x14ac:dyDescent="0.2">
      <c r="K118" s="552" t="s">
        <v>257</v>
      </c>
      <c r="L118" s="150">
        <v>57470</v>
      </c>
      <c r="P118" s="150"/>
    </row>
    <row r="119" spans="11:16" x14ac:dyDescent="0.2">
      <c r="K119" s="552" t="s">
        <v>289</v>
      </c>
      <c r="L119" s="150">
        <v>53390</v>
      </c>
      <c r="P119" s="150"/>
    </row>
    <row r="120" spans="11:16" x14ac:dyDescent="0.2">
      <c r="K120" s="552" t="s">
        <v>238</v>
      </c>
      <c r="L120" s="150">
        <v>57470</v>
      </c>
      <c r="P120" s="150"/>
    </row>
    <row r="121" spans="11:16" x14ac:dyDescent="0.2">
      <c r="K121" s="552" t="s">
        <v>237</v>
      </c>
      <c r="L121" s="150">
        <v>57470</v>
      </c>
      <c r="P121" s="150"/>
    </row>
    <row r="122" spans="11:16" x14ac:dyDescent="0.2">
      <c r="K122" s="552" t="s">
        <v>216</v>
      </c>
      <c r="L122" s="150">
        <v>53390</v>
      </c>
      <c r="P122" s="150"/>
    </row>
    <row r="123" spans="11:16" x14ac:dyDescent="0.2">
      <c r="K123" s="552" t="s">
        <v>334</v>
      </c>
      <c r="L123" s="554">
        <v>61230</v>
      </c>
      <c r="P123" s="150"/>
    </row>
    <row r="124" spans="11:16" x14ac:dyDescent="0.2">
      <c r="K124" s="552" t="s">
        <v>302</v>
      </c>
      <c r="L124" s="150">
        <v>65950</v>
      </c>
      <c r="P124" s="150"/>
    </row>
    <row r="125" spans="11:16" x14ac:dyDescent="0.2">
      <c r="K125" s="552" t="s">
        <v>214</v>
      </c>
      <c r="L125" s="150">
        <v>53390</v>
      </c>
      <c r="P125" s="150"/>
    </row>
    <row r="126" spans="11:16" x14ac:dyDescent="0.2">
      <c r="K126" s="552" t="s">
        <v>314</v>
      </c>
      <c r="L126" s="150">
        <v>57470</v>
      </c>
      <c r="P126" s="150"/>
    </row>
    <row r="127" spans="11:16" x14ac:dyDescent="0.2">
      <c r="K127" s="552" t="s">
        <v>308</v>
      </c>
      <c r="L127" s="150">
        <v>53390</v>
      </c>
      <c r="P127" s="150"/>
    </row>
    <row r="128" spans="11:16" x14ac:dyDescent="0.2">
      <c r="K128" s="552" t="s">
        <v>338</v>
      </c>
      <c r="L128" s="150">
        <v>61230</v>
      </c>
      <c r="P128" s="150"/>
    </row>
    <row r="129" spans="11:17" x14ac:dyDescent="0.2">
      <c r="K129" s="552" t="s">
        <v>313</v>
      </c>
      <c r="L129" s="150">
        <v>61230</v>
      </c>
      <c r="P129" s="150"/>
    </row>
    <row r="130" spans="11:17" x14ac:dyDescent="0.2">
      <c r="K130" s="552" t="s">
        <v>339</v>
      </c>
      <c r="L130" s="150">
        <v>65950</v>
      </c>
      <c r="P130" s="150"/>
    </row>
    <row r="131" spans="11:17" x14ac:dyDescent="0.2">
      <c r="K131" s="552" t="s">
        <v>269</v>
      </c>
      <c r="L131" s="150">
        <v>61230</v>
      </c>
      <c r="P131" s="150"/>
    </row>
    <row r="132" spans="11:17" x14ac:dyDescent="0.2">
      <c r="K132" s="552" t="s">
        <v>296</v>
      </c>
      <c r="L132" s="150">
        <v>57470</v>
      </c>
      <c r="P132" s="150"/>
    </row>
    <row r="133" spans="11:17" x14ac:dyDescent="0.2">
      <c r="K133" s="552" t="s">
        <v>284</v>
      </c>
      <c r="L133" s="150">
        <v>61230</v>
      </c>
      <c r="P133" s="150"/>
    </row>
    <row r="134" spans="11:17" x14ac:dyDescent="0.2">
      <c r="K134" s="552" t="s">
        <v>353</v>
      </c>
      <c r="L134" s="150">
        <v>53390</v>
      </c>
      <c r="O134" s="150"/>
      <c r="P134" s="150"/>
      <c r="Q134" s="150"/>
    </row>
    <row r="135" spans="11:17" x14ac:dyDescent="0.2">
      <c r="K135" s="552" t="s">
        <v>279</v>
      </c>
      <c r="L135" s="150">
        <v>61230</v>
      </c>
      <c r="O135" s="150"/>
      <c r="P135" s="150"/>
      <c r="Q135" s="150"/>
    </row>
    <row r="136" spans="11:17" x14ac:dyDescent="0.2">
      <c r="K136" s="552" t="s">
        <v>310</v>
      </c>
      <c r="L136" s="150">
        <v>53390</v>
      </c>
      <c r="O136" s="150"/>
      <c r="P136" s="150"/>
      <c r="Q136" s="150"/>
    </row>
    <row r="137" spans="11:17" x14ac:dyDescent="0.2">
      <c r="K137" s="552" t="s">
        <v>231</v>
      </c>
      <c r="L137" s="150">
        <v>61230</v>
      </c>
      <c r="O137" s="150"/>
      <c r="P137" s="150"/>
      <c r="Q137" s="150"/>
    </row>
    <row r="138" spans="11:17" x14ac:dyDescent="0.2">
      <c r="K138" s="552" t="s">
        <v>306</v>
      </c>
      <c r="L138" s="150">
        <v>57470</v>
      </c>
      <c r="O138" s="150"/>
      <c r="P138" s="150"/>
      <c r="Q138" s="150"/>
    </row>
    <row r="139" spans="11:17" x14ac:dyDescent="0.2">
      <c r="K139" s="553" t="s">
        <v>205</v>
      </c>
      <c r="L139" s="150">
        <v>53390</v>
      </c>
      <c r="O139" s="150"/>
      <c r="P139" s="150"/>
      <c r="Q139" s="150"/>
    </row>
    <row r="140" spans="11:17" x14ac:dyDescent="0.2">
      <c r="K140" s="552" t="s">
        <v>271</v>
      </c>
      <c r="L140" s="150">
        <v>61230</v>
      </c>
      <c r="O140" s="150"/>
      <c r="P140" s="150"/>
      <c r="Q140" s="150"/>
    </row>
    <row r="141" spans="11:17" x14ac:dyDescent="0.2">
      <c r="K141" s="553" t="s">
        <v>199</v>
      </c>
      <c r="L141" s="150">
        <v>65950</v>
      </c>
      <c r="O141" s="150"/>
      <c r="P141" s="150"/>
      <c r="Q141" s="150"/>
    </row>
    <row r="142" spans="11:17" x14ac:dyDescent="0.2">
      <c r="K142" s="553" t="s">
        <v>206</v>
      </c>
      <c r="L142" s="150">
        <v>65950</v>
      </c>
      <c r="O142" s="150"/>
      <c r="P142" s="150"/>
      <c r="Q142" s="150"/>
    </row>
    <row r="143" spans="11:17" x14ac:dyDescent="0.2">
      <c r="K143" s="552" t="s">
        <v>340</v>
      </c>
      <c r="L143" s="150">
        <v>65950</v>
      </c>
    </row>
    <row r="144" spans="11:17" x14ac:dyDescent="0.2">
      <c r="K144" s="552" t="s">
        <v>239</v>
      </c>
      <c r="L144" s="150">
        <v>65950</v>
      </c>
    </row>
    <row r="145" spans="11:12" x14ac:dyDescent="0.2">
      <c r="K145" s="552" t="s">
        <v>240</v>
      </c>
      <c r="L145" s="150">
        <v>65950</v>
      </c>
    </row>
    <row r="146" spans="11:12" x14ac:dyDescent="0.2">
      <c r="K146" s="552" t="s">
        <v>241</v>
      </c>
      <c r="L146" s="150">
        <v>65950</v>
      </c>
    </row>
    <row r="147" spans="11:12" x14ac:dyDescent="0.2">
      <c r="K147" s="552" t="s">
        <v>242</v>
      </c>
      <c r="L147" s="150">
        <v>65950</v>
      </c>
    </row>
    <row r="148" spans="11:12" x14ac:dyDescent="0.2">
      <c r="K148" s="552" t="s">
        <v>286</v>
      </c>
      <c r="L148" s="150">
        <v>57470</v>
      </c>
    </row>
  </sheetData>
  <sheetProtection algorithmName="SHA-512" hashValue="zp76g8QdN8KS/kg/4W9Q/O4Jh3wa2EQl6AnIn88v1LmR2K84K6PGKYQXmdSShubi4KYsy5S6iED6ek/4+r38qA==" saltValue="WC2MAI+VKB7/iILKWPa4tw==" spinCount="100000" sheet="1" objects="1" scenarios="1"/>
  <sortState ref="P4:P131">
    <sortCondition ref="P4"/>
  </sortState>
  <mergeCells count="2">
    <mergeCell ref="B2:I2"/>
    <mergeCell ref="Q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Carla Alexandra Fernandes</cp:lastModifiedBy>
  <cp:lastPrinted>2016-04-20T13:50:54Z</cp:lastPrinted>
  <dcterms:created xsi:type="dcterms:W3CDTF">1996-10-08T23:32:33Z</dcterms:created>
  <dcterms:modified xsi:type="dcterms:W3CDTF">2016-05-04T09:21:36Z</dcterms:modified>
</cp:coreProperties>
</file>