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ANEXOS APZ/"/>
    </mc:Choice>
  </mc:AlternateContent>
  <xr:revisionPtr revIDLastSave="21" documentId="8_{864954E9-D808-4F99-94D6-C347C0B9D81B}" xr6:coauthVersionLast="47" xr6:coauthVersionMax="47" xr10:uidLastSave="{86830401-E840-4CBD-8EB7-62780E456A36}"/>
  <bookViews>
    <workbookView xWindow="-108" yWindow="-108" windowWidth="23256" windowHeight="12456" activeTab="1" xr2:uid="{00000000-000D-0000-FFFF-FFFF00000000}"/>
  </bookViews>
  <sheets>
    <sheet name="P. alteração fl.1" sheetId="1" r:id="rId1"/>
    <sheet name="P. alteração fl.2" sheetId="2" r:id="rId2"/>
    <sheet name="P. Alteração fl.3 - Custos" sheetId="5" r:id="rId3"/>
    <sheet name="Folha1" sheetId="6" state="hidden" r:id="rId4"/>
  </sheets>
  <definedNames>
    <definedName name="_xlnm.Print_Area" localSheetId="0">'P. alteração fl.1'!$A$1:$AC$68</definedName>
    <definedName name="_xlnm.Print_Area" localSheetId="2">'P. Alteração fl.3 - Custos'!$A$1:$W$25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5" l="1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4" i="5"/>
  <c r="AC8" i="2"/>
  <c r="AC44" i="2" l="1"/>
  <c r="AC40" i="2"/>
  <c r="AC36" i="2"/>
  <c r="AC32" i="2"/>
  <c r="AC28" i="2"/>
  <c r="AC24" i="2"/>
  <c r="AC20" i="2"/>
  <c r="AC16" i="2"/>
  <c r="AC12" i="2"/>
  <c r="U24" i="5"/>
  <c r="S4" i="5"/>
  <c r="R4" i="5" l="1"/>
  <c r="R5" i="5"/>
  <c r="W24" i="5"/>
  <c r="M24" i="5"/>
  <c r="L24" i="5"/>
  <c r="K24" i="5"/>
  <c r="J24" i="5"/>
  <c r="I24" i="5"/>
  <c r="T23" i="5"/>
  <c r="S23" i="5"/>
  <c r="P23" i="5"/>
  <c r="T22" i="5"/>
  <c r="S22" i="5"/>
  <c r="P22" i="5"/>
  <c r="T21" i="5"/>
  <c r="S21" i="5"/>
  <c r="P21" i="5"/>
  <c r="T20" i="5"/>
  <c r="S20" i="5"/>
  <c r="P20" i="5"/>
  <c r="T19" i="5"/>
  <c r="S19" i="5"/>
  <c r="P19" i="5"/>
  <c r="T18" i="5"/>
  <c r="S18" i="5"/>
  <c r="P18" i="5"/>
  <c r="T17" i="5"/>
  <c r="S17" i="5"/>
  <c r="P17" i="5"/>
  <c r="T16" i="5"/>
  <c r="S16" i="5"/>
  <c r="P16" i="5"/>
  <c r="T15" i="5"/>
  <c r="S15" i="5"/>
  <c r="P15" i="5"/>
  <c r="T14" i="5"/>
  <c r="S14" i="5"/>
  <c r="P14" i="5"/>
  <c r="T13" i="5"/>
  <c r="S13" i="5"/>
  <c r="P13" i="5"/>
  <c r="T12" i="5"/>
  <c r="S12" i="5"/>
  <c r="P12" i="5"/>
  <c r="T11" i="5"/>
  <c r="S11" i="5"/>
  <c r="P11" i="5"/>
  <c r="V11" i="5" s="1"/>
  <c r="X11" i="5" s="1"/>
  <c r="T10" i="5"/>
  <c r="S10" i="5"/>
  <c r="P10" i="5"/>
  <c r="T9" i="5"/>
  <c r="S9" i="5"/>
  <c r="P9" i="5"/>
  <c r="T8" i="5"/>
  <c r="S8" i="5"/>
  <c r="P8" i="5"/>
  <c r="S7" i="5"/>
  <c r="T7" i="5" s="1"/>
  <c r="P7" i="5"/>
  <c r="S6" i="5"/>
  <c r="T6" i="5" s="1"/>
  <c r="P6" i="5"/>
  <c r="S5" i="5"/>
  <c r="T5" i="5" s="1"/>
  <c r="P5" i="5"/>
  <c r="T4" i="5"/>
  <c r="P4" i="5"/>
  <c r="V15" i="5" l="1"/>
  <c r="X15" i="5" s="1"/>
  <c r="V22" i="5"/>
  <c r="X22" i="5" s="1"/>
  <c r="V5" i="5"/>
  <c r="X5" i="5" s="1"/>
  <c r="V8" i="5"/>
  <c r="X8" i="5" s="1"/>
  <c r="V16" i="5"/>
  <c r="X16" i="5" s="1"/>
  <c r="V21" i="5"/>
  <c r="X21" i="5" s="1"/>
  <c r="V10" i="5"/>
  <c r="X10" i="5" s="1"/>
  <c r="V12" i="5"/>
  <c r="X12" i="5" s="1"/>
  <c r="V18" i="5"/>
  <c r="X18" i="5" s="1"/>
  <c r="V14" i="5"/>
  <c r="X14" i="5" s="1"/>
  <c r="V20" i="5"/>
  <c r="X20" i="5" s="1"/>
  <c r="V9" i="5"/>
  <c r="X9" i="5" s="1"/>
  <c r="V13" i="5"/>
  <c r="X13" i="5" s="1"/>
  <c r="V19" i="5"/>
  <c r="X19" i="5" s="1"/>
  <c r="V23" i="5"/>
  <c r="X23" i="5" s="1"/>
  <c r="V17" i="5"/>
  <c r="X17" i="5" s="1"/>
  <c r="V4" i="5"/>
  <c r="X4" i="5" s="1"/>
  <c r="V6" i="5"/>
  <c r="X6" i="5" s="1"/>
  <c r="V7" i="5"/>
  <c r="X7" i="5" s="1"/>
  <c r="X24" i="5" l="1"/>
  <c r="V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jablo</author>
  </authors>
  <commentList>
    <comment ref="N5" authorId="0" shapeId="0" xr:uid="{00000000-0006-0000-0100-000001000000}">
      <text>
        <r>
          <rPr>
            <sz val="9"/>
            <color indexed="81"/>
            <rFont val="Tahoma"/>
            <family val="2"/>
          </rPr>
          <t>Assinalar com X o quadro que corresponde à alteração proposta</t>
        </r>
      </text>
    </comment>
    <comment ref="AC5" authorId="0" shapeId="0" xr:uid="{94620F1E-5F71-4317-882E-1D30F0BFBF58}">
      <text>
        <r>
          <rPr>
            <sz val="9"/>
            <color indexed="81"/>
            <rFont val="Tahoma"/>
            <family val="2"/>
          </rPr>
          <t>Preencher a folha de custos nas ações com alterações do valor de financiamento</t>
        </r>
      </text>
    </comment>
    <comment ref="B7" authorId="0" shapeId="0" xr:uid="{00000000-0006-0000-0100-000002000000}">
      <text>
        <r>
          <rPr>
            <sz val="9"/>
            <color indexed="81"/>
            <rFont val="Tahoma"/>
            <family val="2"/>
          </rPr>
          <t>O nº da ação deve corresponder ao respetivo nº na candidatura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Sousa Bernardo</author>
    <author>Joaquim Baltazar</author>
    <author>jablo</author>
  </authors>
  <commentList>
    <comment ref="D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I3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 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Q3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U3" authorId="2" shapeId="0" xr:uid="{626780C9-07C8-4E6A-9CEC-321C0EC1794B}">
      <text>
        <r>
          <rPr>
            <sz val="9"/>
            <color indexed="81"/>
            <rFont val="Tahoma"/>
            <family val="2"/>
          </rPr>
          <t>Anexar Memória Descriva com apuramento de custos por sub-rúbrica</t>
        </r>
      </text>
    </comment>
  </commentList>
</comments>
</file>

<file path=xl/sharedStrings.xml><?xml version="1.0" encoding="utf-8"?>
<sst xmlns="http://schemas.openxmlformats.org/spreadsheetml/2006/main" count="364" uniqueCount="320">
  <si>
    <t>1.</t>
  </si>
  <si>
    <t>Denominação Social</t>
  </si>
  <si>
    <t>NIPC</t>
  </si>
  <si>
    <t>2.</t>
  </si>
  <si>
    <t xml:space="preserve">   -        -</t>
  </si>
  <si>
    <t xml:space="preserve"> Assinatura</t>
  </si>
  <si>
    <t>3.</t>
  </si>
  <si>
    <t>PROCESSO DE DECISÃO (ver fundamentação em anexo)</t>
  </si>
  <si>
    <t>3.1 Pareceres</t>
  </si>
  <si>
    <t>3.2</t>
  </si>
  <si>
    <t>Decisão</t>
  </si>
  <si>
    <t>Montante pedido</t>
  </si>
  <si>
    <t>Montante proposto</t>
  </si>
  <si>
    <t>Financiamento público FSE</t>
  </si>
  <si>
    <t xml:space="preserve">  Data</t>
  </si>
  <si>
    <t xml:space="preserve"> -        -</t>
  </si>
  <si>
    <t xml:space="preserve">  O</t>
  </si>
  <si>
    <t xml:space="preserve">  Ass.</t>
  </si>
  <si>
    <t>4.</t>
  </si>
  <si>
    <t>JUSTIFICAÇÃO DO PEDIDO DE ALTERAÇÃO</t>
  </si>
  <si>
    <t>5.</t>
  </si>
  <si>
    <t>DATAS DE REALIZAÇÃO DA FORMAÇÃO</t>
  </si>
  <si>
    <t>(contemplando as  alterações propostas)</t>
  </si>
  <si>
    <t>Data de início:</t>
  </si>
  <si>
    <t>Data de fim:</t>
  </si>
  <si>
    <t>6.</t>
  </si>
  <si>
    <t>ALTERAÇÕES</t>
  </si>
  <si>
    <t>Eliminar</t>
  </si>
  <si>
    <t>Alterar</t>
  </si>
  <si>
    <t>7. DECLARAÇÃO</t>
  </si>
  <si>
    <t>O(s) subscritor(es) declara(m):</t>
  </si>
  <si>
    <t>a)</t>
  </si>
  <si>
    <t>Ter conhecimento das normas nacionais e comunitárias que regulam o acesso aos apoios no âmbito do FSE;</t>
  </si>
  <si>
    <t>b)</t>
  </si>
  <si>
    <t>A veracidade das informações constantes deste pedido de alteração.</t>
  </si>
  <si>
    <t>Data</t>
  </si>
  <si>
    <t>*</t>
  </si>
  <si>
    <t>No caso da comunicação da alteração de datas e locais é dispensado o reconhecimento das assinaturas.</t>
  </si>
  <si>
    <t>IDENTIFICAÇÃO DA ENTIDADE E DO PEDIDO DE ALTERAÇÃO</t>
  </si>
  <si>
    <t>Endereço</t>
  </si>
  <si>
    <t>Localidade</t>
  </si>
  <si>
    <t>Telefone</t>
  </si>
  <si>
    <t>Fax</t>
  </si>
  <si>
    <t>E-Mail</t>
  </si>
  <si>
    <t>Pessoa a contactar</t>
  </si>
  <si>
    <t>A preencher pela Entidade</t>
  </si>
  <si>
    <t>Outro</t>
  </si>
  <si>
    <t>Substituir</t>
  </si>
  <si>
    <t>Designação</t>
  </si>
  <si>
    <t>_______________________________________________</t>
  </si>
  <si>
    <t>C.Postal</t>
  </si>
  <si>
    <t xml:space="preserve">                                  </t>
  </si>
  <si>
    <t>Pedido de Alteração</t>
  </si>
  <si>
    <t xml:space="preserve">Cursos de Aprendizagem </t>
  </si>
  <si>
    <t>A preencher pelo IEFP, I.P.</t>
  </si>
  <si>
    <t xml:space="preserve">    -           -</t>
  </si>
  <si>
    <t xml:space="preserve">      -             -</t>
  </si>
  <si>
    <t>Pedido N.º ________</t>
  </si>
  <si>
    <t xml:space="preserve">BI N.º </t>
  </si>
  <si>
    <t>Código Postal</t>
  </si>
  <si>
    <t>Concelho</t>
  </si>
  <si>
    <t>Data de Início</t>
  </si>
  <si>
    <t>Data de Fim</t>
  </si>
  <si>
    <t>N.º de Formandos</t>
  </si>
  <si>
    <t>Local de Realização da Formação</t>
  </si>
  <si>
    <t xml:space="preserve"> Serviço Recetor</t>
  </si>
  <si>
    <t>Data de receção</t>
  </si>
  <si>
    <t>Assinatura de quem tenha capacidade para obrigar a Entidade reconhecida nessa qualidade e com poderes para o ato.</t>
  </si>
  <si>
    <t>Quando se trate de organismos da Administração Pública, deverá ser assinado por quem tenha competência para o efeito, devendo ser aposto o respetivo selo branco sobre a assinatura.</t>
  </si>
  <si>
    <t>Ação</t>
  </si>
  <si>
    <t>RECEÇÃO</t>
  </si>
  <si>
    <t xml:space="preserve">N.º </t>
  </si>
  <si>
    <t>Volume de Formação</t>
  </si>
  <si>
    <t xml:space="preserve">Última aprovação </t>
  </si>
  <si>
    <t>PA</t>
  </si>
  <si>
    <t>Total</t>
  </si>
  <si>
    <r>
      <t xml:space="preserve">Os responsáveis </t>
    </r>
    <r>
      <rPr>
        <b/>
        <sz val="9"/>
        <rFont val="Calibri"/>
        <family val="2"/>
      </rPr>
      <t>*</t>
    </r>
  </si>
  <si>
    <t>MINISTÉRIO DO TRABALHO, SOLIDARIEDADE E SEGURANÇA SOCIAL</t>
  </si>
  <si>
    <t>Valor do Financiamento</t>
  </si>
  <si>
    <t>(Indicar apenas as ações que sofreram alterações em relação à decisão de aprovação)</t>
  </si>
  <si>
    <t>(Justifique, sumariamente, o pedido de alteração. Devem ser apresentados, quando aplicáveis, os custos e o volume de formação total do projeto após alteração).</t>
  </si>
  <si>
    <t>Nº curso
(Candidatura)</t>
  </si>
  <si>
    <t>Área de formação</t>
  </si>
  <si>
    <t>Designação do curso</t>
  </si>
  <si>
    <t xml:space="preserve">Situação da ação </t>
  </si>
  <si>
    <t>Data de início do 1.º período de formação</t>
  </si>
  <si>
    <t>Data de termo do 3.º período de formação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</si>
  <si>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</si>
  <si>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</si>
  <si>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</si>
  <si>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Ano curricular do curso</t>
  </si>
  <si>
    <t>Custo Curso/dia</t>
  </si>
  <si>
    <t>Nº formandos não elegíveis</t>
  </si>
  <si>
    <t>Nº formandos sem desistentes e não elegíveis</t>
  </si>
  <si>
    <t>N.º de formandos &lt; 15</t>
  </si>
  <si>
    <t>811. Hotelaria e Restauração</t>
  </si>
  <si>
    <t>Técnico/a de Restaurante/Bar</t>
  </si>
  <si>
    <t>Concluída</t>
  </si>
  <si>
    <t xml:space="preserve">341. Comércio </t>
  </si>
  <si>
    <t>Técnico/a de Vendas</t>
  </si>
  <si>
    <t>Técnico/a de Cozinha/Pastelaria</t>
  </si>
  <si>
    <t>A concluir no(s) ano(s) seguinte(s)</t>
  </si>
  <si>
    <t>TOTAIS</t>
  </si>
  <si>
    <t>8. INDICADORES DE EXECUÇÃO  DO PEDIDO  DE ALTERAÇÕES</t>
  </si>
  <si>
    <t xml:space="preserve">Rubrica 2 - Custos Unitários
</t>
  </si>
  <si>
    <t xml:space="preserve">Rubrica 2 - Custos Reais
</t>
  </si>
  <si>
    <t>N.º de dias Reembolso no ano</t>
  </si>
  <si>
    <t xml:space="preserve">Áreas de educação e formação </t>
  </si>
  <si>
    <t>Cursos / Saídas Profissionais</t>
  </si>
  <si>
    <t>Montante subsídio turma / curso</t>
  </si>
  <si>
    <t>selecionar área</t>
  </si>
  <si>
    <t>selecionar saída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</si>
  <si>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</si>
  <si>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</si>
  <si>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</si>
  <si>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</si>
  <si>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</si>
  <si>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</si>
  <si>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</si>
  <si>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</si>
  <si>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</si>
  <si>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</si>
  <si>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</si>
  <si>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</si>
  <si>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>Cabeleireiro/a</t>
  </si>
  <si>
    <t xml:space="preserve">347. Enquadramento na Organização/Empresa </t>
  </si>
  <si>
    <t>Desenhador/a de Sistemas de Refrigeração e Climatização</t>
  </si>
  <si>
    <t>Situação da ação</t>
  </si>
  <si>
    <t>ANO CURRICULAR</t>
  </si>
  <si>
    <t xml:space="preserve">481. Ciências Informáticas </t>
  </si>
  <si>
    <t>521. Metalurgia e Metalomecânica</t>
  </si>
  <si>
    <t>Modelista de Vestuário</t>
  </si>
  <si>
    <t>522. Eletricidade e Energia</t>
  </si>
  <si>
    <t>523. Eletrónica e Automação</t>
  </si>
  <si>
    <t>Programador/a de Informática</t>
  </si>
  <si>
    <t>524. Tecnologia dos Processos Químicos</t>
  </si>
  <si>
    <t>Rececionista de Hotel</t>
  </si>
  <si>
    <t>525. Construção e Reparação de Veículos a Motor</t>
  </si>
  <si>
    <t>Técnico/a Administrativo/a</t>
  </si>
  <si>
    <t>541. Indústrias Alimentares</t>
  </si>
  <si>
    <t>Técnico/a Assistente Dentário</t>
  </si>
  <si>
    <t>542. Indústria do Têxtil, Vestuário, Calçado e Couro</t>
  </si>
  <si>
    <t>Técnico/a Auxiliar de Farmácia</t>
  </si>
  <si>
    <t>543. Materiais (Indústrias da Madeira, Cortiça, Papel, Plástico, Vidro e Outros)</t>
  </si>
  <si>
    <t>Técnico/a Auxiliar de Saúde</t>
  </si>
  <si>
    <t>544. Indústrias Extrativas</t>
  </si>
  <si>
    <t>Técnico/a Comercial</t>
  </si>
  <si>
    <t>582. Construção Civil e Engenharia Civil</t>
  </si>
  <si>
    <t>Técnico/a Comercial Bancário/a</t>
  </si>
  <si>
    <t>621. Produção Agrícola e Animal</t>
  </si>
  <si>
    <t>Técnico/a da Qualidade</t>
  </si>
  <si>
    <t>622. Floricultura e Jardinagem</t>
  </si>
  <si>
    <t xml:space="preserve">Técnico/a de Acabamento de Madeira e Mobiliário </t>
  </si>
  <si>
    <t xml:space="preserve">623. Silvicultura e Caça </t>
  </si>
  <si>
    <t>Técnico/a de Ação Educativa</t>
  </si>
  <si>
    <t>624. Pescas</t>
  </si>
  <si>
    <t>Técnico/a de Agências de Viagens e Transportes</t>
  </si>
  <si>
    <t>724. Ciências Dentárias</t>
  </si>
  <si>
    <t>Técnico/a de Análise Laboratorial</t>
  </si>
  <si>
    <t xml:space="preserve">725. Tecnologias de Diagnóstico e Terapêutica </t>
  </si>
  <si>
    <t>Técnico/a de Animação 2D e 3D</t>
  </si>
  <si>
    <t>727.Ciências Farmacêuticas</t>
  </si>
  <si>
    <t>Técnico/a de Apoio à Gestão</t>
  </si>
  <si>
    <t>729. Saúde - Programas não Classificados noutra Área de Formação</t>
  </si>
  <si>
    <t>Técnico/a de Apoio à Gestão Desportiva</t>
  </si>
  <si>
    <t xml:space="preserve">761. Serviços de Apoio a Crianças e Jovens </t>
  </si>
  <si>
    <t>762. Trabalho Social e Orientação</t>
  </si>
  <si>
    <t>Técnico/a de Aprovisionamento e Venda de Peças</t>
  </si>
  <si>
    <t>Técnico/a de Aquicultura</t>
  </si>
  <si>
    <t>812. Turismo e Lazer</t>
  </si>
  <si>
    <t xml:space="preserve">813. Desporto </t>
  </si>
  <si>
    <t xml:space="preserve">814. Serviços Domésticos </t>
  </si>
  <si>
    <t>Técnico/a de Banca e Seguros</t>
  </si>
  <si>
    <t xml:space="preserve">815. Cuidados de Beleza </t>
  </si>
  <si>
    <t>Técnico/a de CAD/CAM</t>
  </si>
  <si>
    <t>840. Serviços de Transporte</t>
  </si>
  <si>
    <t>Técnico/a de Cerâmica</t>
  </si>
  <si>
    <t>850. Proteção do Ambiente - Programas Transversais</t>
  </si>
  <si>
    <t>Técnico/a de Cerâmica Criativa</t>
  </si>
  <si>
    <t xml:space="preserve">861. Proteção de Pessoas e Bens </t>
  </si>
  <si>
    <t xml:space="preserve">862. Segurança e Higiene no Trabalho </t>
  </si>
  <si>
    <t>Técnico/a de Contabilidade</t>
  </si>
  <si>
    <t>Técnico/a de Controlo de Qualidade Alimentar</t>
  </si>
  <si>
    <t>Técnico/a de Comunicação e Serviço Digital</t>
  </si>
  <si>
    <t>Técnico/a de Desenho da Construção Civil</t>
  </si>
  <si>
    <t>Técnico/a de Desenho de Construções Mecânicas</t>
  </si>
  <si>
    <t>Técnico/a de Desenho de Cunhos e Cortantes</t>
  </si>
  <si>
    <t>Técnico/a de Desenho de Mobiliário e Construções em Madeira</t>
  </si>
  <si>
    <t>Técnico/a de Desenho de Moldes</t>
  </si>
  <si>
    <t>Técnico/a de Desenho de Vestuário</t>
  </si>
  <si>
    <t>Técnico/a de Desenho Gráfico</t>
  </si>
  <si>
    <t>Técnico/a de Desporto</t>
  </si>
  <si>
    <t>Técnico/a de Distribuição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</si>
  <si>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</si>
  <si>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</si>
  <si>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</si>
  <si>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</si>
  <si>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</si>
  <si>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</si>
  <si>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</si>
  <si>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</si>
  <si>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</si>
  <si>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de Componentes de Construção Metálica</t>
  </si>
  <si>
    <t>Técnico/a de Fabrico e Manutenção de Cunhos e Cortantes</t>
  </si>
  <si>
    <t>Técnico/a de Fabrico Manual de Calçado</t>
  </si>
  <si>
    <t>Técnico/a de Fotografia</t>
  </si>
  <si>
    <t>Técnico/a de Geriatria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</si>
  <si>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</si>
  <si>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</si>
  <si>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</si>
  <si>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da Produção em Madeira e Mobiliário</t>
  </si>
  <si>
    <t>Técnico/a de Gestão do Ambiente</t>
  </si>
  <si>
    <t>Técnico/a de Gestão Equina</t>
  </si>
  <si>
    <t>Técnico/a de Indústrias Alimentares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</si>
  <si>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</si>
  <si>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</si>
  <si>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</si>
  <si>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</si>
  <si>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</si>
  <si>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Juventude</t>
  </si>
  <si>
    <t>Técnico/a de Laboratório - Fundição</t>
  </si>
  <si>
    <t>Técnico/a de Logística</t>
  </si>
  <si>
    <t>Técnico/a de Malhas - Máquinas Retas</t>
  </si>
  <si>
    <t>Técnico/a de Manutenção de Máquinas de Calçado e de Marroquinaria</t>
  </si>
  <si>
    <t>Técnico/a de Manutenção Industrial de Metalurgia e Metalomecânica</t>
  </si>
  <si>
    <t>Técnico/a de Maquinação e Programação CNC</t>
  </si>
  <si>
    <t>Técnico/a de Máquinas de Confeção</t>
  </si>
  <si>
    <t>Técnico/a de Marketing</t>
  </si>
  <si>
    <t>Técnico/a de Massagem de Estética e Bem-Estar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</si>
  <si>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</si>
  <si>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</si>
  <si>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</si>
  <si>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</si>
  <si>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</si>
  <si>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Organização de Eventos</t>
  </si>
  <si>
    <t>Técnico/a de Ótica Ocular</t>
  </si>
  <si>
    <t>Técnico/a de Ourivesaria</t>
  </si>
  <si>
    <t xml:space="preserve">Técnico/a de Pintura Cerâmica </t>
  </si>
  <si>
    <t>Técnico/a de Planeamento Industrial de Metalurgia e Metalomecânica</t>
  </si>
  <si>
    <t>Técnico/a de Preparação de Cortiça</t>
  </si>
  <si>
    <t>Técnico/a de Produção Aeronáutica - Maquinação CNC</t>
  </si>
  <si>
    <t>Técnico/a de Produção Aeronáutica – Montagem de Estruturas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</si>
  <si>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</si>
  <si>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</si>
  <si>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</si>
  <si>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Produção Agropecuária</t>
  </si>
  <si>
    <t>Técnico/a de Produção Automóvel</t>
  </si>
  <si>
    <t>Técnico/a de Produção e Montagem de Moldes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</si>
  <si>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</si>
  <si>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</si>
  <si>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</si>
  <si>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</si>
  <si>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</si>
  <si>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</si>
  <si>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</si>
  <si>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</si>
  <si>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</si>
  <si>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Reparação e Pintura de Carroçarias</t>
  </si>
  <si>
    <t>Técnico/a de Secretariado</t>
  </si>
  <si>
    <t>Técnico/a de Socorros e Emergências de Aeródromo</t>
  </si>
  <si>
    <t>Técnico/a de Soldadura</t>
  </si>
  <si>
    <t>Técnico/a de Som</t>
  </si>
  <si>
    <t>Técnico/a de Tecelagem</t>
  </si>
  <si>
    <t>Técnico/a de Termalismo</t>
  </si>
  <si>
    <t>Técnico/a de Topografia</t>
  </si>
  <si>
    <t>Técnico/a de Turismo Ambiental e Rural</t>
  </si>
  <si>
    <t>Técnico/a de Vídeo</t>
  </si>
  <si>
    <t>Técnico/a de Vidro Artístico</t>
  </si>
  <si>
    <t>Técnico/a de Vitrinismo</t>
  </si>
  <si>
    <t>Técnico/a Instalador/a de Sistemas Térmicos de Energias Renováveis</t>
  </si>
  <si>
    <t>Técnico/a Vitivinícola</t>
  </si>
  <si>
    <r>
      <t xml:space="preserve">Horas formação / formando
</t>
    </r>
    <r>
      <rPr>
        <sz val="8"/>
        <rFont val="Calibri"/>
        <family val="2"/>
        <scheme val="minor"/>
      </rPr>
      <t>(no ano em curso)</t>
    </r>
  </si>
  <si>
    <r>
      <t xml:space="preserve">Volume de Horas de Formação
</t>
    </r>
    <r>
      <rPr>
        <sz val="8"/>
        <rFont val="Calibri"/>
        <family val="2"/>
        <scheme val="minor"/>
      </rPr>
      <t>(no ano em curso)</t>
    </r>
  </si>
  <si>
    <r>
      <t xml:space="preserve">Data de inicio no ano em curso </t>
    </r>
    <r>
      <rPr>
        <sz val="8"/>
        <rFont val="Calibri"/>
        <family val="2"/>
        <scheme val="minor"/>
      </rPr>
      <t>(candidatura anual)</t>
    </r>
  </si>
  <si>
    <r>
      <t>Nº de dias de suspensão da formação</t>
    </r>
    <r>
      <rPr>
        <b/>
        <sz val="9"/>
        <rFont val="Calibri"/>
        <family val="2"/>
        <scheme val="minor"/>
      </rPr>
      <t xml:space="preserve"> (1)</t>
    </r>
  </si>
  <si>
    <r>
      <t xml:space="preserve">Rubrica 1 - Custos com formandos </t>
    </r>
    <r>
      <rPr>
        <b/>
        <sz val="9"/>
        <color theme="1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
</t>
    </r>
  </si>
  <si>
    <r>
      <rPr>
        <b/>
        <sz val="9"/>
        <rFont val="Calibri"/>
        <family val="2"/>
        <scheme val="minor"/>
      </rPr>
      <t>(1)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</si>
  <si>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r>
      <rPr>
        <b/>
        <sz val="9"/>
        <rFont val="Calibri"/>
        <family val="2"/>
        <scheme val="minor"/>
      </rPr>
      <t>(2)</t>
    </r>
    <r>
      <rPr>
        <sz val="9"/>
        <rFont val="Calibri"/>
        <family val="2"/>
        <scheme val="minor"/>
      </rPr>
      <t xml:space="preserve"> - Anexar </t>
    </r>
    <r>
      <rPr>
        <b/>
        <sz val="9"/>
        <rFont val="Calibri"/>
        <family val="2"/>
        <scheme val="minor"/>
      </rPr>
      <t>Memória Descriva</t>
    </r>
    <r>
      <rPr>
        <sz val="9"/>
        <rFont val="Calibri"/>
        <family val="2"/>
        <scheme val="minor"/>
      </rPr>
      <t xml:space="preserve"> com apuramento de custos por sub-rúbrica</t>
    </r>
  </si>
  <si>
    <t xml:space="preserve">CUSTOS TOTAIS
</t>
  </si>
  <si>
    <r>
      <t xml:space="preserve">Tipo de Alteração </t>
    </r>
    <r>
      <rPr>
        <b/>
        <sz val="9"/>
        <rFont val="Calibri"/>
        <family val="2"/>
        <scheme val="minor"/>
      </rPr>
      <t>(1)</t>
    </r>
  </si>
  <si>
    <r>
      <t>Valor do Financiamento</t>
    </r>
    <r>
      <rPr>
        <b/>
        <sz val="9"/>
        <rFont val="Calibri"/>
        <family val="2"/>
        <scheme val="minor"/>
      </rPr>
      <t xml:space="preserve"> (2)</t>
    </r>
  </si>
  <si>
    <r>
      <rPr>
        <b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 xml:space="preserve"> Assinalar com X o quadro que corresponde à alteração proposta </t>
    </r>
    <r>
      <rPr>
        <b/>
        <sz val="8"/>
        <rFont val="Calibri"/>
        <family val="2"/>
        <scheme val="minor"/>
      </rPr>
      <t>|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Preencher a folha de custos nas ações com alterações do valor de financiamento</t>
    </r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</si>
  <si>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</si>
  <si>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</si>
  <si>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</si>
  <si>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</si>
  <si>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</si>
  <si>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</si>
  <si>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</si>
  <si>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</si>
  <si>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</si>
  <si>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</si>
  <si>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</si>
  <si>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</si>
  <si>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</si>
  <si>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</si>
  <si>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</si>
  <si>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</si>
  <si>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</si>
  <si>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</si>
  <si>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</si>
  <si>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</si>
  <si>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</si>
  <si>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</si>
  <si>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Custo Curso (Despacho 500/2022)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</si>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</sst>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yy;@"/>
    <numFmt numFmtId="165" formatCode="#,##0.00\ [$€-816];\-#,##0.00\ [$€-816]"/>
    <numFmt numFmtId="166" formatCode="#,##0.00\ &quot;€&quot;"/>
  </numFmts>
  <fonts count="34" x14ac:knownFonts="1">
    <font>
      <sz val="10"/>
      <name val="Arial"/>
    </font>
    <font>
      <sz val="10"/>
      <name val="Arial"/>
      <family val="2"/>
    </font>
    <font>
      <b/>
      <sz val="9"/>
      <name val="Calibri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3.5"/>
      <name val="Calibri"/>
      <family val="2"/>
      <scheme val="minor"/>
    </font>
    <font>
      <b/>
      <sz val="6"/>
      <name val="Calibri"/>
      <family val="2"/>
      <scheme val="minor"/>
    </font>
    <font>
      <b/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MS Sans Serif"/>
      <family val="2"/>
    </font>
    <font>
      <sz val="9"/>
      <color rgb="FFFFFFFF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20" fillId="0" borderId="0"/>
    <xf numFmtId="0" fontId="1" fillId="0" borderId="0"/>
    <xf numFmtId="44" fontId="33" fillId="0" borderId="0" applyFont="0" applyFill="0" applyBorder="0" applyAlignment="0" applyProtection="0"/>
  </cellStyleXfs>
  <cellXfs count="32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0" xfId="0" applyFont="1"/>
    <xf numFmtId="0" fontId="4" fillId="0" borderId="4" xfId="0" applyFont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4" fillId="0" borderId="5" xfId="0" applyFont="1" applyBorder="1"/>
    <xf numFmtId="0" fontId="7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/>
    <xf numFmtId="0" fontId="6" fillId="2" borderId="0" xfId="0" applyFont="1" applyFill="1" applyBorder="1" applyAlignment="1">
      <alignment horizontal="left" vertical="top"/>
    </xf>
    <xf numFmtId="0" fontId="6" fillId="0" borderId="0" xfId="0" applyFont="1" applyBorder="1"/>
    <xf numFmtId="0" fontId="7" fillId="0" borderId="0" xfId="0" applyFont="1" applyBorder="1" applyAlignment="1"/>
    <xf numFmtId="0" fontId="6" fillId="2" borderId="0" xfId="0" applyFont="1" applyFill="1" applyAlignment="1" applyProtection="1">
      <alignment wrapText="1"/>
      <protection locked="0"/>
    </xf>
    <xf numFmtId="0" fontId="8" fillId="0" borderId="0" xfId="1" applyFont="1"/>
    <xf numFmtId="0" fontId="8" fillId="5" borderId="19" xfId="1" applyFont="1" applyFill="1" applyBorder="1" applyAlignment="1">
      <alignment horizontal="center" vertical="center" wrapText="1"/>
    </xf>
    <xf numFmtId="0" fontId="8" fillId="5" borderId="20" xfId="1" applyFont="1" applyFill="1" applyBorder="1" applyAlignment="1">
      <alignment horizontal="center" vertical="center" wrapText="1"/>
    </xf>
    <xf numFmtId="0" fontId="8" fillId="6" borderId="20" xfId="1" applyFont="1" applyFill="1" applyBorder="1" applyAlignment="1">
      <alignment horizontal="center" vertical="center" wrapText="1"/>
    </xf>
    <xf numFmtId="0" fontId="8" fillId="7" borderId="20" xfId="1" applyFont="1" applyFill="1" applyBorder="1" applyAlignment="1">
      <alignment horizontal="center" vertical="center" wrapText="1"/>
    </xf>
    <xf numFmtId="0" fontId="23" fillId="5" borderId="20" xfId="1" applyFont="1" applyFill="1" applyBorder="1" applyAlignment="1">
      <alignment horizontal="center" vertical="center" wrapText="1"/>
    </xf>
    <xf numFmtId="0" fontId="24" fillId="9" borderId="21" xfId="1" applyFont="1" applyFill="1" applyBorder="1" applyAlignment="1" applyProtection="1">
      <alignment horizontal="right" vertical="center" wrapText="1"/>
      <protection locked="0"/>
    </xf>
    <xf numFmtId="0" fontId="24" fillId="9" borderId="22" xfId="1" applyFont="1" applyFill="1" applyBorder="1" applyAlignment="1" applyProtection="1">
      <alignment horizontal="left" vertical="center" wrapText="1" indent="1"/>
      <protection locked="0"/>
    </xf>
    <xf numFmtId="0" fontId="24" fillId="0" borderId="22" xfId="1" applyFont="1" applyBorder="1" applyAlignment="1" applyProtection="1">
      <alignment horizontal="left" vertical="center" wrapText="1" indent="1"/>
      <protection locked="0"/>
    </xf>
    <xf numFmtId="14" fontId="24" fillId="0" borderId="22" xfId="1" applyNumberFormat="1" applyFont="1" applyBorder="1" applyAlignment="1" applyProtection="1">
      <alignment horizontal="center" vertical="center" wrapText="1"/>
      <protection locked="0"/>
    </xf>
    <xf numFmtId="164" fontId="24" fillId="9" borderId="22" xfId="1" applyNumberFormat="1" applyFont="1" applyFill="1" applyBorder="1" applyAlignment="1" applyProtection="1">
      <alignment horizontal="center" vertical="center" wrapText="1"/>
      <protection locked="0"/>
    </xf>
    <xf numFmtId="14" fontId="24" fillId="9" borderId="22" xfId="1" applyNumberFormat="1" applyFont="1" applyFill="1" applyBorder="1" applyAlignment="1" applyProtection="1">
      <alignment horizontal="center" vertical="center" wrapText="1"/>
      <protection locked="0"/>
    </xf>
    <xf numFmtId="0" fontId="24" fillId="9" borderId="22" xfId="1" applyFont="1" applyFill="1" applyBorder="1" applyAlignment="1" applyProtection="1">
      <alignment horizontal="center" vertical="center" wrapText="1"/>
      <protection locked="0"/>
    </xf>
    <xf numFmtId="1" fontId="24" fillId="0" borderId="22" xfId="1" applyNumberFormat="1" applyFont="1" applyBorder="1" applyAlignment="1" applyProtection="1">
      <alignment vertical="center" wrapText="1"/>
      <protection locked="0"/>
    </xf>
    <xf numFmtId="0" fontId="24" fillId="0" borderId="22" xfId="1" applyFont="1" applyBorder="1" applyAlignment="1" applyProtection="1">
      <alignment vertical="center" wrapText="1"/>
      <protection locked="0"/>
    </xf>
    <xf numFmtId="0" fontId="24" fillId="9" borderId="22" xfId="1" applyFont="1" applyFill="1" applyBorder="1" applyAlignment="1" applyProtection="1">
      <alignment vertical="center" wrapText="1"/>
      <protection locked="0"/>
    </xf>
    <xf numFmtId="0" fontId="24" fillId="0" borderId="22" xfId="1" applyFont="1" applyBorder="1" applyAlignment="1" applyProtection="1">
      <alignment vertical="center"/>
      <protection locked="0"/>
    </xf>
    <xf numFmtId="4" fontId="24" fillId="4" borderId="22" xfId="1" applyNumberFormat="1" applyFont="1" applyFill="1" applyBorder="1" applyAlignment="1">
      <alignment vertical="center"/>
    </xf>
    <xf numFmtId="0" fontId="24" fillId="8" borderId="22" xfId="1" applyFont="1" applyFill="1" applyBorder="1" applyAlignment="1">
      <alignment horizontal="right" vertical="center"/>
    </xf>
    <xf numFmtId="0" fontId="8" fillId="4" borderId="22" xfId="1" applyFont="1" applyFill="1" applyBorder="1" applyAlignment="1">
      <alignment horizontal="right" vertical="center"/>
    </xf>
    <xf numFmtId="1" fontId="24" fillId="4" borderId="22" xfId="1" applyNumberFormat="1" applyFont="1" applyFill="1" applyBorder="1" applyAlignment="1">
      <alignment horizontal="right" vertical="center"/>
    </xf>
    <xf numFmtId="3" fontId="24" fillId="4" borderId="23" xfId="2" applyNumberFormat="1" applyFont="1" applyFill="1" applyBorder="1" applyAlignment="1">
      <alignment horizontal="right" vertical="center" wrapText="1"/>
    </xf>
    <xf numFmtId="165" fontId="25" fillId="4" borderId="23" xfId="1" quotePrefix="1" applyNumberFormat="1" applyFont="1" applyFill="1" applyBorder="1" applyAlignment="1">
      <alignment horizontal="right" vertical="center"/>
    </xf>
    <xf numFmtId="165" fontId="25" fillId="0" borderId="22" xfId="1" quotePrefix="1" applyNumberFormat="1" applyFont="1" applyBorder="1" applyAlignment="1" applyProtection="1">
      <alignment horizontal="right" vertical="center"/>
      <protection locked="0"/>
    </xf>
    <xf numFmtId="0" fontId="14" fillId="10" borderId="24" xfId="1" applyFont="1" applyFill="1" applyBorder="1"/>
    <xf numFmtId="3" fontId="14" fillId="10" borderId="25" xfId="1" applyNumberFormat="1" applyFont="1" applyFill="1" applyBorder="1"/>
    <xf numFmtId="3" fontId="14" fillId="0" borderId="26" xfId="1" applyNumberFormat="1" applyFont="1" applyBorder="1"/>
    <xf numFmtId="165" fontId="5" fillId="0" borderId="0" xfId="1" applyNumberFormat="1" applyFont="1" applyAlignment="1">
      <alignment horizontal="right"/>
    </xf>
    <xf numFmtId="0" fontId="24" fillId="9" borderId="2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21" fillId="0" borderId="0" xfId="1" applyFont="1" applyFill="1" applyAlignment="1">
      <alignment horizontal="center" wrapText="1"/>
    </xf>
    <xf numFmtId="0" fontId="8" fillId="0" borderId="0" xfId="1" applyFont="1" applyFill="1"/>
    <xf numFmtId="0" fontId="22" fillId="0" borderId="0" xfId="1" applyFont="1" applyFill="1" applyAlignment="1">
      <alignment horizontal="center" wrapText="1"/>
    </xf>
    <xf numFmtId="0" fontId="1" fillId="0" borderId="0" xfId="0" applyFont="1"/>
    <xf numFmtId="0" fontId="28" fillId="12" borderId="0" xfId="0" applyFont="1" applyFill="1" applyAlignment="1">
      <alignment horizontal="left"/>
    </xf>
    <xf numFmtId="0" fontId="28" fillId="13" borderId="0" xfId="0" applyFont="1" applyFill="1"/>
    <xf numFmtId="0" fontId="0" fillId="9" borderId="0" xfId="0" applyFill="1"/>
    <xf numFmtId="166" fontId="0" fillId="0" borderId="0" xfId="0" applyNumberFormat="1"/>
    <xf numFmtId="0" fontId="1" fillId="0" borderId="0" xfId="0" applyFont="1" applyAlignment="1">
      <alignment vertical="center"/>
    </xf>
    <xf numFmtId="0" fontId="1" fillId="9" borderId="0" xfId="0" applyFont="1" applyFill="1"/>
    <xf numFmtId="165" fontId="25" fillId="0" borderId="23" xfId="1" quotePrefix="1" applyNumberFormat="1" applyFont="1" applyFill="1" applyBorder="1" applyAlignment="1" applyProtection="1">
      <alignment horizontal="right" vertical="center"/>
      <protection locked="0"/>
    </xf>
    <xf numFmtId="165" fontId="14" fillId="10" borderId="25" xfId="1" applyNumberFormat="1" applyFont="1" applyFill="1" applyBorder="1" applyAlignment="1">
      <alignment horizontal="right"/>
    </xf>
    <xf numFmtId="165" fontId="14" fillId="10" borderId="26" xfId="1" applyNumberFormat="1" applyFont="1" applyFill="1" applyBorder="1" applyAlignment="1">
      <alignment horizontal="right"/>
    </xf>
    <xf numFmtId="0" fontId="30" fillId="5" borderId="20" xfId="1" applyFont="1" applyFill="1" applyBorder="1" applyAlignment="1">
      <alignment horizontal="center" vertical="center" wrapText="1"/>
    </xf>
    <xf numFmtId="0" fontId="30" fillId="8" borderId="20" xfId="1" applyFont="1" applyFill="1" applyBorder="1" applyAlignment="1">
      <alignment horizontal="center" vertical="center" wrapText="1"/>
    </xf>
    <xf numFmtId="0" fontId="8" fillId="0" borderId="27" xfId="1" applyFont="1" applyBorder="1" applyAlignment="1"/>
    <xf numFmtId="0" fontId="0" fillId="0" borderId="27" xfId="0" applyBorder="1" applyAlignment="1"/>
    <xf numFmtId="0" fontId="0" fillId="0" borderId="0" xfId="0" applyAlignment="1"/>
    <xf numFmtId="165" fontId="25" fillId="4" borderId="22" xfId="1" quotePrefix="1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Fill="1" applyBorder="1" applyProtection="1"/>
    <xf numFmtId="0" fontId="4" fillId="0" borderId="2" xfId="0" applyFont="1" applyFill="1" applyBorder="1" applyProtection="1"/>
    <xf numFmtId="0" fontId="4" fillId="0" borderId="3" xfId="0" applyFont="1" applyFill="1" applyBorder="1" applyProtection="1"/>
    <xf numFmtId="0" fontId="4" fillId="0" borderId="4" xfId="0" applyFont="1" applyFill="1" applyBorder="1" applyProtection="1"/>
    <xf numFmtId="0" fontId="4" fillId="0" borderId="0" xfId="0" applyFont="1" applyFill="1" applyBorder="1" applyProtection="1"/>
    <xf numFmtId="0" fontId="4" fillId="0" borderId="5" xfId="0" applyFont="1" applyFill="1" applyBorder="1" applyProtection="1"/>
    <xf numFmtId="0" fontId="4" fillId="2" borderId="0" xfId="0" applyFont="1" applyFill="1" applyBorder="1" applyProtection="1"/>
    <xf numFmtId="0" fontId="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0" borderId="0" xfId="0" applyFont="1" applyProtection="1"/>
    <xf numFmtId="0" fontId="6" fillId="2" borderId="1" xfId="0" applyFont="1" applyFill="1" applyBorder="1" applyAlignment="1" applyProtection="1">
      <alignment horizontal="center"/>
    </xf>
    <xf numFmtId="0" fontId="7" fillId="2" borderId="2" xfId="0" applyFont="1" applyFill="1" applyBorder="1" applyProtection="1"/>
    <xf numFmtId="0" fontId="7" fillId="2" borderId="3" xfId="0" applyFont="1" applyFill="1" applyBorder="1" applyProtection="1"/>
    <xf numFmtId="0" fontId="7" fillId="2" borderId="4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5" xfId="0" applyFont="1" applyFill="1" applyBorder="1" applyProtection="1"/>
    <xf numFmtId="0" fontId="7" fillId="2" borderId="0" xfId="0" applyFont="1" applyFill="1" applyBorder="1" applyAlignment="1" applyProtection="1"/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6" xfId="0" applyFont="1" applyFill="1" applyBorder="1" applyProtection="1"/>
    <xf numFmtId="0" fontId="4" fillId="2" borderId="6" xfId="0" applyFont="1" applyFill="1" applyBorder="1" applyProtection="1"/>
    <xf numFmtId="0" fontId="4" fillId="2" borderId="10" xfId="0" applyFont="1" applyFill="1" applyBorder="1" applyProtection="1"/>
    <xf numFmtId="0" fontId="4" fillId="2" borderId="0" xfId="0" applyFont="1" applyFill="1" applyProtection="1"/>
    <xf numFmtId="0" fontId="9" fillId="2" borderId="0" xfId="0" applyFont="1" applyFill="1" applyProtection="1"/>
    <xf numFmtId="0" fontId="6" fillId="3" borderId="1" xfId="0" applyFont="1" applyFill="1" applyBorder="1" applyAlignment="1" applyProtection="1">
      <alignment horizontal="center"/>
    </xf>
    <xf numFmtId="0" fontId="7" fillId="3" borderId="2" xfId="0" applyFont="1" applyFill="1" applyBorder="1" applyProtection="1"/>
    <xf numFmtId="0" fontId="7" fillId="3" borderId="3" xfId="0" applyFont="1" applyFill="1" applyBorder="1" applyProtection="1"/>
    <xf numFmtId="0" fontId="7" fillId="3" borderId="4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Protection="1"/>
    <xf numFmtId="0" fontId="4" fillId="3" borderId="0" xfId="0" applyFont="1" applyFill="1" applyBorder="1" applyProtection="1"/>
    <xf numFmtId="0" fontId="4" fillId="3" borderId="5" xfId="0" applyFont="1" applyFill="1" applyBorder="1" applyProtection="1"/>
    <xf numFmtId="0" fontId="7" fillId="3" borderId="4" xfId="0" applyFont="1" applyFill="1" applyBorder="1" applyProtection="1"/>
    <xf numFmtId="0" fontId="6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Protection="1"/>
    <xf numFmtId="0" fontId="6" fillId="3" borderId="4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/>
    <xf numFmtId="0" fontId="10" fillId="3" borderId="4" xfId="0" applyFont="1" applyFill="1" applyBorder="1" applyAlignment="1" applyProtection="1">
      <alignment horizontal="left" vertical="center" wrapText="1" shrinkToFi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left" vertical="center" wrapText="1" shrinkToFit="1"/>
    </xf>
    <xf numFmtId="0" fontId="11" fillId="3" borderId="0" xfId="0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right" vertical="center"/>
    </xf>
    <xf numFmtId="0" fontId="10" fillId="3" borderId="0" xfId="0" applyFont="1" applyFill="1" applyBorder="1" applyProtection="1"/>
    <xf numFmtId="0" fontId="10" fillId="3" borderId="5" xfId="0" applyFont="1" applyFill="1" applyBorder="1" applyProtection="1"/>
    <xf numFmtId="0" fontId="4" fillId="3" borderId="0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 vertical="top"/>
    </xf>
    <xf numFmtId="0" fontId="7" fillId="3" borderId="9" xfId="0" applyFont="1" applyFill="1" applyBorder="1" applyProtection="1"/>
    <xf numFmtId="0" fontId="7" fillId="3" borderId="6" xfId="0" applyFont="1" applyFill="1" applyBorder="1" applyProtection="1"/>
    <xf numFmtId="0" fontId="4" fillId="3" borderId="6" xfId="0" applyFont="1" applyFill="1" applyBorder="1" applyProtection="1"/>
    <xf numFmtId="0" fontId="4" fillId="3" borderId="10" xfId="0" applyFont="1" applyFill="1" applyBorder="1" applyProtection="1"/>
    <xf numFmtId="0" fontId="4" fillId="0" borderId="0" xfId="0" applyFont="1" applyBorder="1" applyProtection="1"/>
    <xf numFmtId="0" fontId="7" fillId="0" borderId="0" xfId="0" applyFont="1" applyBorder="1" applyProtection="1"/>
    <xf numFmtId="0" fontId="4" fillId="0" borderId="2" xfId="0" applyFont="1" applyBorder="1" applyProtection="1"/>
    <xf numFmtId="0" fontId="7" fillId="0" borderId="2" xfId="0" applyFont="1" applyBorder="1" applyProtection="1"/>
    <xf numFmtId="0" fontId="7" fillId="0" borderId="3" xfId="0" applyFont="1" applyBorder="1" applyProtection="1"/>
    <xf numFmtId="0" fontId="7" fillId="0" borderId="0" xfId="0" applyFont="1" applyProtection="1"/>
    <xf numFmtId="0" fontId="7" fillId="0" borderId="1" xfId="0" applyFont="1" applyBorder="1" applyProtection="1"/>
    <xf numFmtId="0" fontId="6" fillId="2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justify" vertical="top" wrapText="1"/>
    </xf>
    <xf numFmtId="0" fontId="6" fillId="2" borderId="3" xfId="0" applyFont="1" applyFill="1" applyBorder="1" applyAlignment="1" applyProtection="1">
      <alignment horizontal="justify" vertical="top" wrapText="1"/>
    </xf>
    <xf numFmtId="0" fontId="6" fillId="2" borderId="4" xfId="0" applyFont="1" applyFill="1" applyBorder="1" applyAlignment="1" applyProtection="1">
      <alignment horizontal="center"/>
    </xf>
    <xf numFmtId="0" fontId="7" fillId="0" borderId="5" xfId="0" applyFont="1" applyBorder="1" applyProtection="1"/>
    <xf numFmtId="0" fontId="6" fillId="0" borderId="4" xfId="0" applyFont="1" applyBorder="1" applyAlignment="1" applyProtection="1">
      <alignment horizontal="center"/>
    </xf>
    <xf numFmtId="0" fontId="4" fillId="0" borderId="4" xfId="0" applyFont="1" applyBorder="1" applyProtection="1"/>
    <xf numFmtId="0" fontId="11" fillId="0" borderId="4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Protection="1"/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Protection="1"/>
    <xf numFmtId="0" fontId="4" fillId="0" borderId="9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9" xfId="0" applyFont="1" applyBorder="1" applyProtection="1"/>
    <xf numFmtId="0" fontId="4" fillId="0" borderId="10" xfId="0" applyFont="1" applyBorder="1" applyProtection="1"/>
    <xf numFmtId="0" fontId="12" fillId="0" borderId="0" xfId="0" applyFont="1" applyProtection="1"/>
    <xf numFmtId="0" fontId="14" fillId="0" borderId="0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Protection="1">
      <protection locked="0"/>
    </xf>
    <xf numFmtId="0" fontId="7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right" vertical="center"/>
      <protection locked="0"/>
    </xf>
    <xf numFmtId="0" fontId="10" fillId="3" borderId="0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Border="1" applyAlignment="1" applyProtection="1">
      <alignment horizontal="righ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Protection="1"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8" fillId="0" borderId="28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166" fontId="8" fillId="0" borderId="28" xfId="3" applyNumberFormat="1" applyFont="1" applyFill="1" applyBorder="1" applyAlignment="1">
      <alignment horizontal="center" vertical="center"/>
    </xf>
    <xf numFmtId="166" fontId="31" fillId="0" borderId="28" xfId="0" applyNumberFormat="1" applyFont="1" applyBorder="1" applyAlignment="1">
      <alignment horizontal="center" vertical="center" wrapText="1"/>
    </xf>
    <xf numFmtId="166" fontId="8" fillId="0" borderId="28" xfId="3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/>
    </xf>
    <xf numFmtId="0" fontId="15" fillId="0" borderId="13" xfId="0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center"/>
    </xf>
    <xf numFmtId="0" fontId="15" fillId="0" borderId="15" xfId="0" applyFont="1" applyFill="1" applyBorder="1" applyAlignment="1" applyProtection="1">
      <alignment horizontal="center"/>
    </xf>
    <xf numFmtId="0" fontId="16" fillId="0" borderId="1" xfId="0" applyFont="1" applyFill="1" applyBorder="1" applyAlignment="1" applyProtection="1">
      <alignment horizontal="center"/>
    </xf>
    <xf numFmtId="0" fontId="16" fillId="0" borderId="2" xfId="0" applyFont="1" applyFill="1" applyBorder="1" applyAlignment="1" applyProtection="1">
      <alignment horizontal="center"/>
    </xf>
    <xf numFmtId="0" fontId="16" fillId="0" borderId="3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16" fillId="0" borderId="5" xfId="0" applyFont="1" applyFill="1" applyBorder="1" applyAlignment="1" applyProtection="1">
      <alignment horizontal="center"/>
    </xf>
    <xf numFmtId="0" fontId="18" fillId="0" borderId="4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9" fillId="0" borderId="4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17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left"/>
    </xf>
    <xf numFmtId="0" fontId="6" fillId="3" borderId="2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wrapText="1"/>
    </xf>
    <xf numFmtId="0" fontId="7" fillId="0" borderId="5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</xf>
    <xf numFmtId="0" fontId="11" fillId="3" borderId="5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center" vertical="top" wrapText="1"/>
    </xf>
    <xf numFmtId="0" fontId="13" fillId="0" borderId="0" xfId="0" applyFont="1" applyFill="1" applyBorder="1" applyAlignment="1" applyProtection="1">
      <alignment horizontal="center" vertical="top" wrapText="1"/>
    </xf>
    <xf numFmtId="0" fontId="13" fillId="0" borderId="5" xfId="0" applyFont="1" applyFill="1" applyBorder="1" applyAlignment="1" applyProtection="1">
      <alignment horizontal="center" vertical="top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left" vertical="center" wrapText="1" shrinkToFit="1"/>
    </xf>
    <xf numFmtId="0" fontId="7" fillId="3" borderId="4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justify" vertical="top"/>
    </xf>
    <xf numFmtId="14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6" fontId="4" fillId="4" borderId="17" xfId="0" applyNumberFormat="1" applyFont="1" applyFill="1" applyBorder="1" applyAlignment="1" applyProtection="1">
      <alignment horizontal="center" vertical="center"/>
    </xf>
    <xf numFmtId="166" fontId="0" fillId="4" borderId="7" xfId="0" applyNumberFormat="1" applyFill="1" applyBorder="1" applyAlignment="1" applyProtection="1">
      <alignment horizontal="center" vertical="center"/>
    </xf>
    <xf numFmtId="166" fontId="0" fillId="4" borderId="18" xfId="0" applyNumberFormat="1" applyFill="1" applyBorder="1" applyAlignment="1" applyProtection="1">
      <alignment horizontal="center" vertical="center"/>
    </xf>
    <xf numFmtId="0" fontId="8" fillId="0" borderId="27" xfId="1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0" xfId="0" applyAlignment="1">
      <alignment wrapText="1"/>
    </xf>
    <xf numFmtId="0" fontId="28" fillId="12" borderId="0" xfId="0" applyFont="1" applyFill="1" applyAlignment="1">
      <alignment horizontal="left"/>
    </xf>
    <xf numFmtId="0" fontId="28" fillId="11" borderId="0" xfId="0" applyFont="1" applyFill="1" applyAlignment="1">
      <alignment horizontal="left"/>
    </xf>
    <xf numFmtId="0" fontId="28" fillId="14" borderId="0" xfId="0" applyFont="1" applyFill="1" applyAlignment="1">
      <alignment horizontal="left"/>
    </xf>
    <xf numFmtId="0" fontId="28" fillId="8" borderId="0" xfId="0" applyFont="1" applyFill="1" applyAlignment="1">
      <alignment horizontal="left"/>
    </xf>
  </cellXfs>
  <cellStyles count="4">
    <cellStyle name="Moeda" xfId="3" builtinId="4"/>
    <cellStyle name="Normal" xfId="0" builtinId="0"/>
    <cellStyle name="Normal 2" xfId="2" xr:uid="{00000000-0005-0000-0000-000001000000}"/>
    <cellStyle name="Normal 3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E549400B-D09C-4069-ABF8-943072F90597}"/>
            </a:ext>
          </a:extLst>
        </xdr:cNvPr>
        <xdr:cNvSpPr>
          <a:spLocks noChangeShapeType="1"/>
        </xdr:cNvSpPr>
      </xdr:nvSpPr>
      <xdr:spPr bwMode="auto">
        <a:xfrm flipH="1">
          <a:off x="1584960" y="0"/>
          <a:ext cx="220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259080</xdr:colOff>
      <xdr:row>0</xdr:row>
      <xdr:rowOff>0</xdr:rowOff>
    </xdr:to>
    <xdr:sp macro="" textlink="">
      <xdr:nvSpPr>
        <xdr:cNvPr id="5219" name="Line 2">
          <a:extLst>
            <a:ext uri="{FF2B5EF4-FFF2-40B4-BE49-F238E27FC236}">
              <a16:creationId xmlns:a16="http://schemas.microsoft.com/office/drawing/2014/main" id="{3E060EC0-7993-4283-85FA-45104D782D24}"/>
            </a:ext>
          </a:extLst>
        </xdr:cNvPr>
        <xdr:cNvSpPr>
          <a:spLocks noChangeShapeType="1"/>
        </xdr:cNvSpPr>
      </xdr:nvSpPr>
      <xdr:spPr bwMode="auto">
        <a:xfrm>
          <a:off x="1165860" y="0"/>
          <a:ext cx="37109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45720</xdr:colOff>
      <xdr:row>0</xdr:row>
      <xdr:rowOff>0</xdr:rowOff>
    </xdr:from>
    <xdr:to>
      <xdr:col>9</xdr:col>
      <xdr:colOff>45720</xdr:colOff>
      <xdr:row>0</xdr:row>
      <xdr:rowOff>0</xdr:rowOff>
    </xdr:to>
    <xdr:sp macro="" textlink="">
      <xdr:nvSpPr>
        <xdr:cNvPr id="5220" name="Line 3">
          <a:extLst>
            <a:ext uri="{FF2B5EF4-FFF2-40B4-BE49-F238E27FC236}">
              <a16:creationId xmlns:a16="http://schemas.microsoft.com/office/drawing/2014/main" id="{5C49F318-F7C5-4852-A432-CDBCB28D769A}"/>
            </a:ext>
          </a:extLst>
        </xdr:cNvPr>
        <xdr:cNvSpPr>
          <a:spLocks noChangeShapeType="1"/>
        </xdr:cNvSpPr>
      </xdr:nvSpPr>
      <xdr:spPr bwMode="auto">
        <a:xfrm flipH="1">
          <a:off x="307086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45720</xdr:colOff>
      <xdr:row>0</xdr:row>
      <xdr:rowOff>0</xdr:rowOff>
    </xdr:from>
    <xdr:to>
      <xdr:col>14</xdr:col>
      <xdr:colOff>45720</xdr:colOff>
      <xdr:row>0</xdr:row>
      <xdr:rowOff>0</xdr:rowOff>
    </xdr:to>
    <xdr:sp macro="" textlink="">
      <xdr:nvSpPr>
        <xdr:cNvPr id="5221" name="Line 4">
          <a:extLst>
            <a:ext uri="{FF2B5EF4-FFF2-40B4-BE49-F238E27FC236}">
              <a16:creationId xmlns:a16="http://schemas.microsoft.com/office/drawing/2014/main" id="{E2CC451F-32A8-4FC1-B47F-9FE40CB5D1CE}"/>
            </a:ext>
          </a:extLst>
        </xdr:cNvPr>
        <xdr:cNvSpPr>
          <a:spLocks noChangeShapeType="1"/>
        </xdr:cNvSpPr>
      </xdr:nvSpPr>
      <xdr:spPr bwMode="auto">
        <a:xfrm>
          <a:off x="49834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22" name="Line 5">
          <a:extLst>
            <a:ext uri="{FF2B5EF4-FFF2-40B4-BE49-F238E27FC236}">
              <a16:creationId xmlns:a16="http://schemas.microsoft.com/office/drawing/2014/main" id="{5C8BD661-DE71-4911-ABD1-A9BF6B9A64EE}"/>
            </a:ext>
          </a:extLst>
        </xdr:cNvPr>
        <xdr:cNvSpPr>
          <a:spLocks noChangeShapeType="1"/>
        </xdr:cNvSpPr>
      </xdr:nvSpPr>
      <xdr:spPr bwMode="auto">
        <a:xfrm>
          <a:off x="525780" y="0"/>
          <a:ext cx="2270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23" name="Line 6">
          <a:extLst>
            <a:ext uri="{FF2B5EF4-FFF2-40B4-BE49-F238E27FC236}">
              <a16:creationId xmlns:a16="http://schemas.microsoft.com/office/drawing/2014/main" id="{8BA7B0CF-74B6-4F12-8DD7-50C50EBD1CAD}"/>
            </a:ext>
          </a:extLst>
        </xdr:cNvPr>
        <xdr:cNvSpPr>
          <a:spLocks noChangeShapeType="1"/>
        </xdr:cNvSpPr>
      </xdr:nvSpPr>
      <xdr:spPr bwMode="auto">
        <a:xfrm>
          <a:off x="655320" y="0"/>
          <a:ext cx="2141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4" name="Line 7">
          <a:extLst>
            <a:ext uri="{FF2B5EF4-FFF2-40B4-BE49-F238E27FC236}">
              <a16:creationId xmlns:a16="http://schemas.microsoft.com/office/drawing/2014/main" id="{BE76E00D-C79F-450D-BFB0-BECFA7CD87B9}"/>
            </a:ext>
          </a:extLst>
        </xdr:cNvPr>
        <xdr:cNvSpPr>
          <a:spLocks noChangeShapeType="1"/>
        </xdr:cNvSpPr>
      </xdr:nvSpPr>
      <xdr:spPr bwMode="auto">
        <a:xfrm>
          <a:off x="3436620" y="0"/>
          <a:ext cx="15011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0</xdr:row>
      <xdr:rowOff>0</xdr:rowOff>
    </xdr:from>
    <xdr:to>
      <xdr:col>10</xdr:col>
      <xdr:colOff>228600</xdr:colOff>
      <xdr:row>0</xdr:row>
      <xdr:rowOff>0</xdr:rowOff>
    </xdr:to>
    <xdr:sp macro="" textlink="">
      <xdr:nvSpPr>
        <xdr:cNvPr id="5225" name="Line 8">
          <a:extLst>
            <a:ext uri="{FF2B5EF4-FFF2-40B4-BE49-F238E27FC236}">
              <a16:creationId xmlns:a16="http://schemas.microsoft.com/office/drawing/2014/main" id="{3B5A4E56-13E0-4334-BFE2-7A80665B94D5}"/>
            </a:ext>
          </a:extLst>
        </xdr:cNvPr>
        <xdr:cNvSpPr>
          <a:spLocks noChangeShapeType="1"/>
        </xdr:cNvSpPr>
      </xdr:nvSpPr>
      <xdr:spPr bwMode="auto">
        <a:xfrm>
          <a:off x="37261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144780</xdr:colOff>
      <xdr:row>0</xdr:row>
      <xdr:rowOff>0</xdr:rowOff>
    </xdr:from>
    <xdr:to>
      <xdr:col>13</xdr:col>
      <xdr:colOff>175260</xdr:colOff>
      <xdr:row>0</xdr:row>
      <xdr:rowOff>0</xdr:rowOff>
    </xdr:to>
    <xdr:sp macro="" textlink="">
      <xdr:nvSpPr>
        <xdr:cNvPr id="5226" name="Line 9">
          <a:extLst>
            <a:ext uri="{FF2B5EF4-FFF2-40B4-BE49-F238E27FC236}">
              <a16:creationId xmlns:a16="http://schemas.microsoft.com/office/drawing/2014/main" id="{7044E65A-56EC-42AE-A4F6-108EA3CD7119}"/>
            </a:ext>
          </a:extLst>
        </xdr:cNvPr>
        <xdr:cNvSpPr>
          <a:spLocks noChangeShapeType="1"/>
        </xdr:cNvSpPr>
      </xdr:nvSpPr>
      <xdr:spPr bwMode="auto">
        <a:xfrm>
          <a:off x="476250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7" name="Line 10">
          <a:extLst>
            <a:ext uri="{FF2B5EF4-FFF2-40B4-BE49-F238E27FC236}">
              <a16:creationId xmlns:a16="http://schemas.microsoft.com/office/drawing/2014/main" id="{067D1972-88AA-4C41-B589-413DED5ABCFD}"/>
            </a:ext>
          </a:extLst>
        </xdr:cNvPr>
        <xdr:cNvSpPr>
          <a:spLocks noChangeShapeType="1"/>
        </xdr:cNvSpPr>
      </xdr:nvSpPr>
      <xdr:spPr bwMode="auto">
        <a:xfrm>
          <a:off x="3329940" y="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8" name="Line 11">
          <a:extLst>
            <a:ext uri="{FF2B5EF4-FFF2-40B4-BE49-F238E27FC236}">
              <a16:creationId xmlns:a16="http://schemas.microsoft.com/office/drawing/2014/main" id="{B5602E15-A427-4074-A5E1-877DF4A08BDC}"/>
            </a:ext>
          </a:extLst>
        </xdr:cNvPr>
        <xdr:cNvSpPr>
          <a:spLocks noChangeShapeType="1"/>
        </xdr:cNvSpPr>
      </xdr:nvSpPr>
      <xdr:spPr bwMode="auto">
        <a:xfrm>
          <a:off x="3390900" y="0"/>
          <a:ext cx="15468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45720</xdr:colOff>
      <xdr:row>0</xdr:row>
      <xdr:rowOff>0</xdr:rowOff>
    </xdr:to>
    <xdr:sp macro="" textlink="">
      <xdr:nvSpPr>
        <xdr:cNvPr id="5229" name="Line 12">
          <a:extLst>
            <a:ext uri="{FF2B5EF4-FFF2-40B4-BE49-F238E27FC236}">
              <a16:creationId xmlns:a16="http://schemas.microsoft.com/office/drawing/2014/main" id="{DA76C8B4-F0E1-4A8C-B60E-0E9079D027CE}"/>
            </a:ext>
          </a:extLst>
        </xdr:cNvPr>
        <xdr:cNvSpPr>
          <a:spLocks noChangeShapeType="1"/>
        </xdr:cNvSpPr>
      </xdr:nvSpPr>
      <xdr:spPr bwMode="auto">
        <a:xfrm>
          <a:off x="5615940" y="0"/>
          <a:ext cx="1287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182880</xdr:colOff>
      <xdr:row>0</xdr:row>
      <xdr:rowOff>0</xdr:rowOff>
    </xdr:to>
    <xdr:sp macro="" textlink="">
      <xdr:nvSpPr>
        <xdr:cNvPr id="5230" name="Line 13">
          <a:extLst>
            <a:ext uri="{FF2B5EF4-FFF2-40B4-BE49-F238E27FC236}">
              <a16:creationId xmlns:a16="http://schemas.microsoft.com/office/drawing/2014/main" id="{C16C489A-8AAB-483A-8ADD-DB625905FC1B}"/>
            </a:ext>
          </a:extLst>
        </xdr:cNvPr>
        <xdr:cNvSpPr>
          <a:spLocks noChangeShapeType="1"/>
        </xdr:cNvSpPr>
      </xdr:nvSpPr>
      <xdr:spPr bwMode="auto">
        <a:xfrm>
          <a:off x="605028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5231" name="Line 14">
          <a:extLst>
            <a:ext uri="{FF2B5EF4-FFF2-40B4-BE49-F238E27FC236}">
              <a16:creationId xmlns:a16="http://schemas.microsoft.com/office/drawing/2014/main" id="{3C17C336-8C4A-4329-82D5-7B2482BEF4EA}"/>
            </a:ext>
          </a:extLst>
        </xdr:cNvPr>
        <xdr:cNvSpPr>
          <a:spLocks noChangeShapeType="1"/>
        </xdr:cNvSpPr>
      </xdr:nvSpPr>
      <xdr:spPr bwMode="auto">
        <a:xfrm>
          <a:off x="6217920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167640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32" name="Line 15">
          <a:extLst>
            <a:ext uri="{FF2B5EF4-FFF2-40B4-BE49-F238E27FC236}">
              <a16:creationId xmlns:a16="http://schemas.microsoft.com/office/drawing/2014/main" id="{F8714DFE-1B5D-404F-B0DF-A84946B3ED1C}"/>
            </a:ext>
          </a:extLst>
        </xdr:cNvPr>
        <xdr:cNvSpPr>
          <a:spLocks noChangeShapeType="1"/>
        </xdr:cNvSpPr>
      </xdr:nvSpPr>
      <xdr:spPr bwMode="auto">
        <a:xfrm>
          <a:off x="5425440" y="0"/>
          <a:ext cx="1935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33" name="Line 16">
          <a:extLst>
            <a:ext uri="{FF2B5EF4-FFF2-40B4-BE49-F238E27FC236}">
              <a16:creationId xmlns:a16="http://schemas.microsoft.com/office/drawing/2014/main" id="{FCBB5C23-03CE-4777-8D9A-BE097869C34E}"/>
            </a:ext>
          </a:extLst>
        </xdr:cNvPr>
        <xdr:cNvSpPr>
          <a:spLocks noChangeShapeType="1"/>
        </xdr:cNvSpPr>
      </xdr:nvSpPr>
      <xdr:spPr bwMode="auto">
        <a:xfrm>
          <a:off x="5577840" y="0"/>
          <a:ext cx="1783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234" name="Line 17">
          <a:extLst>
            <a:ext uri="{FF2B5EF4-FFF2-40B4-BE49-F238E27FC236}">
              <a16:creationId xmlns:a16="http://schemas.microsoft.com/office/drawing/2014/main" id="{9796F475-1F69-4E84-B879-CBC495BF1C8D}"/>
            </a:ext>
          </a:extLst>
        </xdr:cNvPr>
        <xdr:cNvSpPr>
          <a:spLocks noChangeShapeType="1"/>
        </xdr:cNvSpPr>
      </xdr:nvSpPr>
      <xdr:spPr bwMode="auto">
        <a:xfrm flipH="1">
          <a:off x="1584960" y="0"/>
          <a:ext cx="220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259080</xdr:colOff>
      <xdr:row>0</xdr:row>
      <xdr:rowOff>0</xdr:rowOff>
    </xdr:to>
    <xdr:sp macro="" textlink="">
      <xdr:nvSpPr>
        <xdr:cNvPr id="5235" name="Line 18">
          <a:extLst>
            <a:ext uri="{FF2B5EF4-FFF2-40B4-BE49-F238E27FC236}">
              <a16:creationId xmlns:a16="http://schemas.microsoft.com/office/drawing/2014/main" id="{241CE209-7264-4A16-A52E-1BBE1A773E56}"/>
            </a:ext>
          </a:extLst>
        </xdr:cNvPr>
        <xdr:cNvSpPr>
          <a:spLocks noChangeShapeType="1"/>
        </xdr:cNvSpPr>
      </xdr:nvSpPr>
      <xdr:spPr bwMode="auto">
        <a:xfrm>
          <a:off x="1165860" y="0"/>
          <a:ext cx="37109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45720</xdr:colOff>
      <xdr:row>0</xdr:row>
      <xdr:rowOff>0</xdr:rowOff>
    </xdr:from>
    <xdr:to>
      <xdr:col>9</xdr:col>
      <xdr:colOff>45720</xdr:colOff>
      <xdr:row>0</xdr:row>
      <xdr:rowOff>0</xdr:rowOff>
    </xdr:to>
    <xdr:sp macro="" textlink="">
      <xdr:nvSpPr>
        <xdr:cNvPr id="5236" name="Line 19">
          <a:extLst>
            <a:ext uri="{FF2B5EF4-FFF2-40B4-BE49-F238E27FC236}">
              <a16:creationId xmlns:a16="http://schemas.microsoft.com/office/drawing/2014/main" id="{6D5345B5-76D3-454F-9CDF-204CE4C50F50}"/>
            </a:ext>
          </a:extLst>
        </xdr:cNvPr>
        <xdr:cNvSpPr>
          <a:spLocks noChangeShapeType="1"/>
        </xdr:cNvSpPr>
      </xdr:nvSpPr>
      <xdr:spPr bwMode="auto">
        <a:xfrm flipH="1">
          <a:off x="307086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45720</xdr:colOff>
      <xdr:row>0</xdr:row>
      <xdr:rowOff>0</xdr:rowOff>
    </xdr:from>
    <xdr:to>
      <xdr:col>14</xdr:col>
      <xdr:colOff>45720</xdr:colOff>
      <xdr:row>0</xdr:row>
      <xdr:rowOff>0</xdr:rowOff>
    </xdr:to>
    <xdr:sp macro="" textlink="">
      <xdr:nvSpPr>
        <xdr:cNvPr id="5237" name="Line 20">
          <a:extLst>
            <a:ext uri="{FF2B5EF4-FFF2-40B4-BE49-F238E27FC236}">
              <a16:creationId xmlns:a16="http://schemas.microsoft.com/office/drawing/2014/main" id="{DB8D119D-21B4-4A27-AA47-9E721B70FB59}"/>
            </a:ext>
          </a:extLst>
        </xdr:cNvPr>
        <xdr:cNvSpPr>
          <a:spLocks noChangeShapeType="1"/>
        </xdr:cNvSpPr>
      </xdr:nvSpPr>
      <xdr:spPr bwMode="auto">
        <a:xfrm>
          <a:off x="49834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38" name="Line 21">
          <a:extLst>
            <a:ext uri="{FF2B5EF4-FFF2-40B4-BE49-F238E27FC236}">
              <a16:creationId xmlns:a16="http://schemas.microsoft.com/office/drawing/2014/main" id="{3D5220DC-199A-4252-8DB6-90F78DB5366A}"/>
            </a:ext>
          </a:extLst>
        </xdr:cNvPr>
        <xdr:cNvSpPr>
          <a:spLocks noChangeShapeType="1"/>
        </xdr:cNvSpPr>
      </xdr:nvSpPr>
      <xdr:spPr bwMode="auto">
        <a:xfrm>
          <a:off x="525780" y="0"/>
          <a:ext cx="2270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39" name="Line 22">
          <a:extLst>
            <a:ext uri="{FF2B5EF4-FFF2-40B4-BE49-F238E27FC236}">
              <a16:creationId xmlns:a16="http://schemas.microsoft.com/office/drawing/2014/main" id="{7C9E7799-1C72-457F-8EAF-4C2959DDEB21}"/>
            </a:ext>
          </a:extLst>
        </xdr:cNvPr>
        <xdr:cNvSpPr>
          <a:spLocks noChangeShapeType="1"/>
        </xdr:cNvSpPr>
      </xdr:nvSpPr>
      <xdr:spPr bwMode="auto">
        <a:xfrm>
          <a:off x="655320" y="0"/>
          <a:ext cx="2141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0" name="Line 23">
          <a:extLst>
            <a:ext uri="{FF2B5EF4-FFF2-40B4-BE49-F238E27FC236}">
              <a16:creationId xmlns:a16="http://schemas.microsoft.com/office/drawing/2014/main" id="{1A78DA5E-F61F-470E-BC75-C68AF128A1F0}"/>
            </a:ext>
          </a:extLst>
        </xdr:cNvPr>
        <xdr:cNvSpPr>
          <a:spLocks noChangeShapeType="1"/>
        </xdr:cNvSpPr>
      </xdr:nvSpPr>
      <xdr:spPr bwMode="auto">
        <a:xfrm>
          <a:off x="3436620" y="0"/>
          <a:ext cx="15011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0</xdr:row>
      <xdr:rowOff>0</xdr:rowOff>
    </xdr:from>
    <xdr:to>
      <xdr:col>10</xdr:col>
      <xdr:colOff>228600</xdr:colOff>
      <xdr:row>0</xdr:row>
      <xdr:rowOff>0</xdr:rowOff>
    </xdr:to>
    <xdr:sp macro="" textlink="">
      <xdr:nvSpPr>
        <xdr:cNvPr id="5241" name="Line 24">
          <a:extLst>
            <a:ext uri="{FF2B5EF4-FFF2-40B4-BE49-F238E27FC236}">
              <a16:creationId xmlns:a16="http://schemas.microsoft.com/office/drawing/2014/main" id="{A721ADDB-FEC4-4115-A484-03CD4D91844E}"/>
            </a:ext>
          </a:extLst>
        </xdr:cNvPr>
        <xdr:cNvSpPr>
          <a:spLocks noChangeShapeType="1"/>
        </xdr:cNvSpPr>
      </xdr:nvSpPr>
      <xdr:spPr bwMode="auto">
        <a:xfrm>
          <a:off x="37261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144780</xdr:colOff>
      <xdr:row>0</xdr:row>
      <xdr:rowOff>0</xdr:rowOff>
    </xdr:from>
    <xdr:to>
      <xdr:col>13</xdr:col>
      <xdr:colOff>175260</xdr:colOff>
      <xdr:row>0</xdr:row>
      <xdr:rowOff>0</xdr:rowOff>
    </xdr:to>
    <xdr:sp macro="" textlink="">
      <xdr:nvSpPr>
        <xdr:cNvPr id="5242" name="Line 25">
          <a:extLst>
            <a:ext uri="{FF2B5EF4-FFF2-40B4-BE49-F238E27FC236}">
              <a16:creationId xmlns:a16="http://schemas.microsoft.com/office/drawing/2014/main" id="{7FBA204A-89D5-40C6-987E-D5010CE88598}"/>
            </a:ext>
          </a:extLst>
        </xdr:cNvPr>
        <xdr:cNvSpPr>
          <a:spLocks noChangeShapeType="1"/>
        </xdr:cNvSpPr>
      </xdr:nvSpPr>
      <xdr:spPr bwMode="auto">
        <a:xfrm>
          <a:off x="476250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3" name="Line 26">
          <a:extLst>
            <a:ext uri="{FF2B5EF4-FFF2-40B4-BE49-F238E27FC236}">
              <a16:creationId xmlns:a16="http://schemas.microsoft.com/office/drawing/2014/main" id="{0E5B1DBD-952C-4A74-8B1A-400EE495BA32}"/>
            </a:ext>
          </a:extLst>
        </xdr:cNvPr>
        <xdr:cNvSpPr>
          <a:spLocks noChangeShapeType="1"/>
        </xdr:cNvSpPr>
      </xdr:nvSpPr>
      <xdr:spPr bwMode="auto">
        <a:xfrm>
          <a:off x="3329940" y="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4" name="Line 27">
          <a:extLst>
            <a:ext uri="{FF2B5EF4-FFF2-40B4-BE49-F238E27FC236}">
              <a16:creationId xmlns:a16="http://schemas.microsoft.com/office/drawing/2014/main" id="{830A1026-DD14-4BB2-8B74-BE8752A5E0A4}"/>
            </a:ext>
          </a:extLst>
        </xdr:cNvPr>
        <xdr:cNvSpPr>
          <a:spLocks noChangeShapeType="1"/>
        </xdr:cNvSpPr>
      </xdr:nvSpPr>
      <xdr:spPr bwMode="auto">
        <a:xfrm>
          <a:off x="3390900" y="0"/>
          <a:ext cx="15468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45720</xdr:colOff>
      <xdr:row>0</xdr:row>
      <xdr:rowOff>0</xdr:rowOff>
    </xdr:to>
    <xdr:sp macro="" textlink="">
      <xdr:nvSpPr>
        <xdr:cNvPr id="5245" name="Line 28">
          <a:extLst>
            <a:ext uri="{FF2B5EF4-FFF2-40B4-BE49-F238E27FC236}">
              <a16:creationId xmlns:a16="http://schemas.microsoft.com/office/drawing/2014/main" id="{BB8AC1A5-EDF2-4AF4-A46D-C8D60C133C3D}"/>
            </a:ext>
          </a:extLst>
        </xdr:cNvPr>
        <xdr:cNvSpPr>
          <a:spLocks noChangeShapeType="1"/>
        </xdr:cNvSpPr>
      </xdr:nvSpPr>
      <xdr:spPr bwMode="auto">
        <a:xfrm>
          <a:off x="5615940" y="0"/>
          <a:ext cx="1287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182880</xdr:colOff>
      <xdr:row>0</xdr:row>
      <xdr:rowOff>0</xdr:rowOff>
    </xdr:to>
    <xdr:sp macro="" textlink="">
      <xdr:nvSpPr>
        <xdr:cNvPr id="5246" name="Line 29">
          <a:extLst>
            <a:ext uri="{FF2B5EF4-FFF2-40B4-BE49-F238E27FC236}">
              <a16:creationId xmlns:a16="http://schemas.microsoft.com/office/drawing/2014/main" id="{0D63F9BB-E5EB-4DBA-BDEF-59D6003CF7A3}"/>
            </a:ext>
          </a:extLst>
        </xdr:cNvPr>
        <xdr:cNvSpPr>
          <a:spLocks noChangeShapeType="1"/>
        </xdr:cNvSpPr>
      </xdr:nvSpPr>
      <xdr:spPr bwMode="auto">
        <a:xfrm>
          <a:off x="605028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5247" name="Line 30">
          <a:extLst>
            <a:ext uri="{FF2B5EF4-FFF2-40B4-BE49-F238E27FC236}">
              <a16:creationId xmlns:a16="http://schemas.microsoft.com/office/drawing/2014/main" id="{CD078C94-ED97-4AC5-A534-88D64F072B91}"/>
            </a:ext>
          </a:extLst>
        </xdr:cNvPr>
        <xdr:cNvSpPr>
          <a:spLocks noChangeShapeType="1"/>
        </xdr:cNvSpPr>
      </xdr:nvSpPr>
      <xdr:spPr bwMode="auto">
        <a:xfrm>
          <a:off x="6217920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167640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48" name="Line 31">
          <a:extLst>
            <a:ext uri="{FF2B5EF4-FFF2-40B4-BE49-F238E27FC236}">
              <a16:creationId xmlns:a16="http://schemas.microsoft.com/office/drawing/2014/main" id="{C6DD6DB4-F332-4182-8C94-33A87C668F72}"/>
            </a:ext>
          </a:extLst>
        </xdr:cNvPr>
        <xdr:cNvSpPr>
          <a:spLocks noChangeShapeType="1"/>
        </xdr:cNvSpPr>
      </xdr:nvSpPr>
      <xdr:spPr bwMode="auto">
        <a:xfrm>
          <a:off x="5425440" y="0"/>
          <a:ext cx="1935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49" name="Line 32">
          <a:extLst>
            <a:ext uri="{FF2B5EF4-FFF2-40B4-BE49-F238E27FC236}">
              <a16:creationId xmlns:a16="http://schemas.microsoft.com/office/drawing/2014/main" id="{11C41975-8240-4B13-9601-19F5A6524FCD}"/>
            </a:ext>
          </a:extLst>
        </xdr:cNvPr>
        <xdr:cNvSpPr>
          <a:spLocks noChangeShapeType="1"/>
        </xdr:cNvSpPr>
      </xdr:nvSpPr>
      <xdr:spPr bwMode="auto">
        <a:xfrm>
          <a:off x="5577840" y="0"/>
          <a:ext cx="1783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7620</xdr:colOff>
      <xdr:row>26</xdr:row>
      <xdr:rowOff>7620</xdr:rowOff>
    </xdr:from>
    <xdr:to>
      <xdr:col>13</xdr:col>
      <xdr:colOff>7620</xdr:colOff>
      <xdr:row>43</xdr:row>
      <xdr:rowOff>0</xdr:rowOff>
    </xdr:to>
    <xdr:sp macro="" textlink="">
      <xdr:nvSpPr>
        <xdr:cNvPr id="5250" name="Line 34">
          <a:extLst>
            <a:ext uri="{FF2B5EF4-FFF2-40B4-BE49-F238E27FC236}">
              <a16:creationId xmlns:a16="http://schemas.microsoft.com/office/drawing/2014/main" id="{38A37EEB-8391-48F9-BA99-1AD1B7E481DA}"/>
            </a:ext>
          </a:extLst>
        </xdr:cNvPr>
        <xdr:cNvSpPr>
          <a:spLocks noChangeShapeType="1"/>
        </xdr:cNvSpPr>
      </xdr:nvSpPr>
      <xdr:spPr bwMode="auto">
        <a:xfrm flipH="1">
          <a:off x="4625340" y="5356860"/>
          <a:ext cx="0" cy="2971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</xdr:row>
      <xdr:rowOff>152400</xdr:rowOff>
    </xdr:from>
    <xdr:to>
      <xdr:col>5</xdr:col>
      <xdr:colOff>167640</xdr:colOff>
      <xdr:row>3</xdr:row>
      <xdr:rowOff>213360</xdr:rowOff>
    </xdr:to>
    <xdr:pic>
      <xdr:nvPicPr>
        <xdr:cNvPr id="5251" name="Picture 50" descr="LogoTipo IEFP">
          <a:extLst>
            <a:ext uri="{FF2B5EF4-FFF2-40B4-BE49-F238E27FC236}">
              <a16:creationId xmlns:a16="http://schemas.microsoft.com/office/drawing/2014/main" id="{5E24D87A-20CE-4992-81B7-42FBFF08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6260"/>
          <a:ext cx="11201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7620</xdr:colOff>
      <xdr:row>65</xdr:row>
      <xdr:rowOff>152400</xdr:rowOff>
    </xdr:from>
    <xdr:to>
      <xdr:col>19</xdr:col>
      <xdr:colOff>281940</xdr:colOff>
      <xdr:row>69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6F4F80-3FD9-4675-986F-4005D9A4A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4280" y="12336780"/>
          <a:ext cx="3055620" cy="586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281940</xdr:colOff>
      <xdr:row>77</xdr:row>
      <xdr:rowOff>7620</xdr:rowOff>
    </xdr:from>
    <xdr:to>
      <xdr:col>28</xdr:col>
      <xdr:colOff>434340</xdr:colOff>
      <xdr:row>80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FD0F0B-5105-4A2B-90EB-E68342457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13601700"/>
          <a:ext cx="3055620" cy="58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AB69"/>
  <sheetViews>
    <sheetView showGridLines="0" topLeftCell="A61" zoomScaleNormal="100" zoomScaleSheetLayoutView="100" workbookViewId="0">
      <selection activeCell="W76" sqref="W76"/>
    </sheetView>
  </sheetViews>
  <sheetFormatPr defaultColWidth="9.109375" defaultRowHeight="13.8" x14ac:dyDescent="0.3"/>
  <cols>
    <col min="1" max="1" width="4" style="5" customWidth="1"/>
    <col min="2" max="2" width="3.6640625" style="5" customWidth="1"/>
    <col min="3" max="6" width="4.6640625" style="5" customWidth="1"/>
    <col min="7" max="7" width="6" style="5" customWidth="1"/>
    <col min="8" max="8" width="6.33203125" style="5" customWidth="1"/>
    <col min="9" max="9" width="5.44140625" style="5" customWidth="1"/>
    <col min="10" max="11" width="5.33203125" style="5" customWidth="1"/>
    <col min="12" max="12" width="4.6640625" style="5" customWidth="1"/>
    <col min="13" max="13" width="7.88671875" style="5" customWidth="1"/>
    <col min="14" max="21" width="4.6640625" style="5" customWidth="1"/>
    <col min="22" max="27" width="2.6640625" style="5" customWidth="1"/>
    <col min="28" max="28" width="1.6640625" style="5" customWidth="1"/>
    <col min="29" max="29" width="4.109375" style="5" customWidth="1"/>
    <col min="30" max="16384" width="9.109375" style="5"/>
  </cols>
  <sheetData>
    <row r="1" spans="1:28" ht="32.25" customHeight="1" x14ac:dyDescent="0.3">
      <c r="B1" s="89"/>
      <c r="C1" s="90"/>
      <c r="D1" s="90"/>
      <c r="E1" s="90"/>
      <c r="F1" s="91"/>
      <c r="G1" s="211" t="s">
        <v>77</v>
      </c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3"/>
      <c r="V1" s="214"/>
      <c r="W1" s="215"/>
      <c r="X1" s="215"/>
      <c r="Y1" s="215"/>
      <c r="Z1" s="215"/>
      <c r="AA1" s="215"/>
      <c r="AB1" s="216"/>
    </row>
    <row r="2" spans="1:28" ht="21.75" customHeight="1" x14ac:dyDescent="0.3">
      <c r="B2" s="92"/>
      <c r="C2" s="93"/>
      <c r="D2" s="93"/>
      <c r="E2" s="93"/>
      <c r="F2" s="94"/>
      <c r="G2" s="220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2"/>
      <c r="V2" s="217"/>
      <c r="W2" s="218"/>
      <c r="X2" s="218"/>
      <c r="Y2" s="218"/>
      <c r="Z2" s="218"/>
      <c r="AA2" s="218"/>
      <c r="AB2" s="219"/>
    </row>
    <row r="3" spans="1:28" ht="21.75" customHeight="1" x14ac:dyDescent="0.35">
      <c r="B3" s="268"/>
      <c r="C3" s="269"/>
      <c r="D3" s="269"/>
      <c r="E3" s="269"/>
      <c r="F3" s="270"/>
      <c r="G3" s="223" t="s">
        <v>53</v>
      </c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5"/>
      <c r="V3" s="217"/>
      <c r="W3" s="218"/>
      <c r="X3" s="218"/>
      <c r="Y3" s="218"/>
      <c r="Z3" s="218"/>
      <c r="AA3" s="218"/>
      <c r="AB3" s="219"/>
    </row>
    <row r="4" spans="1:28" ht="30" customHeight="1" x14ac:dyDescent="0.3">
      <c r="B4" s="268"/>
      <c r="C4" s="269"/>
      <c r="D4" s="269"/>
      <c r="E4" s="269"/>
      <c r="F4" s="270"/>
      <c r="G4" s="226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8"/>
      <c r="V4" s="217"/>
      <c r="W4" s="218"/>
      <c r="X4" s="218"/>
      <c r="Y4" s="218"/>
      <c r="Z4" s="218"/>
      <c r="AA4" s="218"/>
      <c r="AB4" s="219"/>
    </row>
    <row r="5" spans="1:28" ht="14.4" x14ac:dyDescent="0.3">
      <c r="B5" s="268"/>
      <c r="C5" s="269"/>
      <c r="D5" s="269"/>
      <c r="E5" s="269"/>
      <c r="F5" s="270"/>
      <c r="G5" s="220" t="s">
        <v>52</v>
      </c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2"/>
      <c r="V5" s="185" t="s">
        <v>57</v>
      </c>
      <c r="W5" s="180"/>
      <c r="X5" s="180"/>
      <c r="Y5" s="229"/>
      <c r="Z5" s="230"/>
      <c r="AA5" s="230"/>
      <c r="AB5" s="181"/>
    </row>
    <row r="6" spans="1:28" ht="20.25" customHeight="1" thickBot="1" x14ac:dyDescent="0.35">
      <c r="B6" s="274"/>
      <c r="C6" s="275"/>
      <c r="D6" s="275"/>
      <c r="E6" s="275"/>
      <c r="F6" s="276"/>
      <c r="G6" s="208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10"/>
      <c r="V6" s="182"/>
      <c r="W6" s="183"/>
      <c r="X6" s="183"/>
      <c r="Y6" s="183"/>
      <c r="Z6" s="183"/>
      <c r="AA6" s="183"/>
      <c r="AB6" s="184"/>
    </row>
    <row r="7" spans="1:28" x14ac:dyDescent="0.3">
      <c r="B7" s="244" t="s">
        <v>45</v>
      </c>
      <c r="C7" s="244"/>
      <c r="D7" s="244"/>
      <c r="E7" s="244"/>
      <c r="F7" s="244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6"/>
      <c r="U7" s="96"/>
      <c r="V7" s="97"/>
      <c r="W7" s="97"/>
      <c r="X7" s="98"/>
      <c r="Y7" s="98"/>
      <c r="Z7" s="98"/>
      <c r="AA7" s="98"/>
      <c r="AB7" s="98"/>
    </row>
    <row r="8" spans="1:28" x14ac:dyDescent="0.3">
      <c r="B8" s="99" t="s">
        <v>0</v>
      </c>
      <c r="C8" s="262" t="s">
        <v>38</v>
      </c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1"/>
    </row>
    <row r="9" spans="1:28" x14ac:dyDescent="0.3">
      <c r="A9" s="4"/>
      <c r="B9" s="102"/>
      <c r="C9" s="103" t="s">
        <v>1</v>
      </c>
      <c r="D9" s="103"/>
      <c r="E9" s="103"/>
      <c r="F9" s="104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104" t="s">
        <v>2</v>
      </c>
      <c r="S9" s="239"/>
      <c r="T9" s="239"/>
      <c r="U9" s="239"/>
      <c r="V9" s="239"/>
      <c r="W9" s="239"/>
      <c r="X9" s="239"/>
      <c r="Y9" s="239"/>
      <c r="Z9" s="239"/>
      <c r="AA9" s="105"/>
      <c r="AB9" s="106"/>
    </row>
    <row r="10" spans="1:28" x14ac:dyDescent="0.3">
      <c r="B10" s="102"/>
      <c r="C10" s="103"/>
      <c r="D10" s="103"/>
      <c r="E10" s="10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7"/>
      <c r="X10" s="105"/>
      <c r="Y10" s="105"/>
      <c r="Z10" s="105"/>
      <c r="AA10" s="105"/>
      <c r="AB10" s="106"/>
    </row>
    <row r="11" spans="1:28" x14ac:dyDescent="0.3">
      <c r="B11" s="102"/>
      <c r="C11" s="103" t="s">
        <v>39</v>
      </c>
      <c r="D11" s="103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106"/>
    </row>
    <row r="12" spans="1:28" x14ac:dyDescent="0.3">
      <c r="B12" s="102"/>
      <c r="C12" s="103"/>
      <c r="D12" s="103"/>
      <c r="E12" s="103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7"/>
      <c r="X12" s="105"/>
      <c r="Y12" s="105"/>
      <c r="Z12" s="105"/>
      <c r="AA12" s="105"/>
      <c r="AB12" s="106"/>
    </row>
    <row r="13" spans="1:28" x14ac:dyDescent="0.3">
      <c r="B13" s="102"/>
      <c r="C13" s="103" t="s">
        <v>40</v>
      </c>
      <c r="D13" s="103"/>
      <c r="E13" s="238"/>
      <c r="F13" s="238"/>
      <c r="G13" s="238"/>
      <c r="H13" s="238"/>
      <c r="I13" s="238"/>
      <c r="J13" s="238"/>
      <c r="K13" s="238"/>
      <c r="L13" s="104"/>
      <c r="M13" s="104" t="s">
        <v>50</v>
      </c>
      <c r="N13" s="240" t="s">
        <v>49</v>
      </c>
      <c r="O13" s="240"/>
      <c r="P13" s="240"/>
      <c r="Q13" s="240"/>
      <c r="R13" s="240"/>
      <c r="S13" s="240"/>
      <c r="T13" s="240"/>
      <c r="U13" s="104"/>
      <c r="V13" s="104"/>
      <c r="W13" s="107"/>
      <c r="X13" s="105"/>
      <c r="Y13" s="105"/>
      <c r="Z13" s="105"/>
      <c r="AA13" s="105"/>
      <c r="AB13" s="106"/>
    </row>
    <row r="14" spans="1:28" x14ac:dyDescent="0.3">
      <c r="B14" s="102"/>
      <c r="C14" s="103"/>
      <c r="D14" s="103"/>
      <c r="E14" s="103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7"/>
      <c r="X14" s="105"/>
      <c r="Y14" s="105"/>
      <c r="Z14" s="105"/>
      <c r="AA14" s="105"/>
      <c r="AB14" s="106"/>
    </row>
    <row r="15" spans="1:28" x14ac:dyDescent="0.3">
      <c r="B15" s="108"/>
      <c r="C15" s="109" t="s">
        <v>41</v>
      </c>
      <c r="D15" s="109"/>
      <c r="E15" s="238"/>
      <c r="F15" s="238"/>
      <c r="G15" s="238"/>
      <c r="H15" s="238"/>
      <c r="I15" s="238"/>
      <c r="J15" s="109"/>
      <c r="K15" s="109" t="s">
        <v>42</v>
      </c>
      <c r="L15" s="238"/>
      <c r="M15" s="238"/>
      <c r="N15" s="238"/>
      <c r="O15" s="238"/>
      <c r="P15" s="109"/>
      <c r="Q15" s="109" t="s">
        <v>43</v>
      </c>
      <c r="R15" s="109"/>
      <c r="S15" s="238"/>
      <c r="T15" s="238"/>
      <c r="U15" s="238"/>
      <c r="V15" s="238"/>
      <c r="W15" s="238"/>
      <c r="X15" s="238"/>
      <c r="Y15" s="238"/>
      <c r="Z15" s="238"/>
      <c r="AA15" s="238"/>
      <c r="AB15" s="106"/>
    </row>
    <row r="16" spans="1:28" ht="20.25" customHeight="1" x14ac:dyDescent="0.3">
      <c r="B16" s="265" t="s">
        <v>44</v>
      </c>
      <c r="C16" s="266"/>
      <c r="D16" s="266"/>
      <c r="E16" s="266"/>
      <c r="F16" s="266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109"/>
      <c r="S16" s="109" t="s">
        <v>58</v>
      </c>
      <c r="T16" s="241"/>
      <c r="U16" s="241"/>
      <c r="V16" s="241"/>
      <c r="W16" s="241"/>
      <c r="X16" s="241"/>
      <c r="Y16" s="241"/>
      <c r="Z16" s="241"/>
      <c r="AA16" s="95"/>
      <c r="AB16" s="106"/>
    </row>
    <row r="17" spans="2:28" x14ac:dyDescent="0.3">
      <c r="B17" s="263"/>
      <c r="C17" s="264"/>
      <c r="D17" s="264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1"/>
      <c r="Y17" s="111"/>
      <c r="Z17" s="111"/>
      <c r="AA17" s="111"/>
      <c r="AB17" s="112"/>
    </row>
    <row r="18" spans="2:28" x14ac:dyDescent="0.3">
      <c r="B18" s="244" t="s">
        <v>54</v>
      </c>
      <c r="C18" s="244"/>
      <c r="D18" s="244"/>
      <c r="E18" s="244"/>
      <c r="F18" s="244"/>
      <c r="G18" s="113"/>
      <c r="H18" s="113"/>
      <c r="I18" s="113"/>
      <c r="J18" s="114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98"/>
      <c r="Y18" s="98"/>
      <c r="Z18" s="98"/>
      <c r="AA18" s="98"/>
      <c r="AB18" s="98"/>
    </row>
    <row r="19" spans="2:28" x14ac:dyDescent="0.3">
      <c r="B19" s="115" t="s">
        <v>3</v>
      </c>
      <c r="C19" s="245" t="s">
        <v>70</v>
      </c>
      <c r="D19" s="245"/>
      <c r="E19" s="245"/>
      <c r="F19" s="245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7"/>
    </row>
    <row r="20" spans="2:28" x14ac:dyDescent="0.3">
      <c r="B20" s="118" t="s">
        <v>65</v>
      </c>
      <c r="C20" s="119"/>
      <c r="D20" s="119"/>
      <c r="E20" s="119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07" t="s">
        <v>66</v>
      </c>
      <c r="R20" s="207"/>
      <c r="S20" s="207"/>
      <c r="T20" s="207"/>
      <c r="U20" s="120"/>
      <c r="V20" s="186"/>
      <c r="W20" s="186" t="s">
        <v>4</v>
      </c>
      <c r="X20" s="186"/>
      <c r="Y20" s="186"/>
      <c r="Z20" s="121"/>
      <c r="AA20" s="121"/>
      <c r="AB20" s="122"/>
    </row>
    <row r="21" spans="2:28" x14ac:dyDescent="0.3">
      <c r="B21" s="123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1"/>
      <c r="Y21" s="121"/>
      <c r="Z21" s="121"/>
      <c r="AA21" s="121"/>
      <c r="AB21" s="122"/>
    </row>
    <row r="22" spans="2:28" x14ac:dyDescent="0.3">
      <c r="B22" s="123" t="s">
        <v>5</v>
      </c>
      <c r="C22" s="120"/>
      <c r="D22" s="120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120"/>
      <c r="R22" s="120"/>
      <c r="S22" s="120"/>
      <c r="T22" s="120"/>
      <c r="U22" s="120"/>
      <c r="V22" s="120"/>
      <c r="W22" s="120"/>
      <c r="X22" s="121"/>
      <c r="Y22" s="121"/>
      <c r="Z22" s="121"/>
      <c r="AA22" s="121"/>
      <c r="AB22" s="122"/>
    </row>
    <row r="23" spans="2:28" x14ac:dyDescent="0.3">
      <c r="B23" s="267"/>
      <c r="C23" s="256"/>
      <c r="D23" s="25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1"/>
      <c r="Y23" s="121"/>
      <c r="Z23" s="121"/>
      <c r="AA23" s="121"/>
      <c r="AB23" s="122"/>
    </row>
    <row r="24" spans="2:28" x14ac:dyDescent="0.3">
      <c r="B24" s="267"/>
      <c r="C24" s="256"/>
      <c r="D24" s="256"/>
      <c r="E24" s="120"/>
      <c r="F24" s="120"/>
      <c r="G24" s="256"/>
      <c r="H24" s="256"/>
      <c r="I24" s="256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2"/>
    </row>
    <row r="25" spans="2:28" x14ac:dyDescent="0.3">
      <c r="B25" s="124" t="s">
        <v>6</v>
      </c>
      <c r="C25" s="277" t="s">
        <v>7</v>
      </c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5"/>
    </row>
    <row r="26" spans="2:28" x14ac:dyDescent="0.3">
      <c r="B26" s="126"/>
      <c r="C26" s="127"/>
      <c r="D26" s="127"/>
      <c r="E26" s="127"/>
      <c r="F26" s="127"/>
      <c r="G26" s="127"/>
      <c r="H26" s="127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5"/>
    </row>
    <row r="27" spans="2:28" x14ac:dyDescent="0.3">
      <c r="B27" s="128"/>
      <c r="C27" s="120" t="s">
        <v>8</v>
      </c>
      <c r="D27" s="120"/>
      <c r="E27" s="120"/>
      <c r="F27" s="120"/>
      <c r="G27" s="120"/>
      <c r="H27" s="120"/>
      <c r="I27" s="120"/>
      <c r="J27" s="129"/>
      <c r="K27" s="120"/>
      <c r="L27" s="120"/>
      <c r="M27" s="129"/>
      <c r="N27" s="129" t="s">
        <v>9</v>
      </c>
      <c r="O27" s="120" t="s">
        <v>10</v>
      </c>
      <c r="P27" s="129"/>
      <c r="Q27" s="242"/>
      <c r="R27" s="242"/>
      <c r="S27" s="242"/>
      <c r="T27" s="242"/>
      <c r="U27" s="242"/>
      <c r="V27" s="120"/>
      <c r="W27" s="120"/>
      <c r="X27" s="120"/>
      <c r="Y27" s="120"/>
      <c r="Z27" s="120"/>
      <c r="AA27" s="120"/>
      <c r="AB27" s="125"/>
    </row>
    <row r="28" spans="2:28" x14ac:dyDescent="0.3">
      <c r="B28" s="123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87"/>
      <c r="O28" s="188"/>
      <c r="P28" s="189"/>
      <c r="Q28" s="189"/>
      <c r="R28" s="189"/>
      <c r="S28" s="189"/>
      <c r="T28" s="189"/>
      <c r="U28" s="189"/>
      <c r="V28" s="189"/>
      <c r="W28" s="187"/>
      <c r="X28" s="187"/>
      <c r="Y28" s="187"/>
      <c r="Z28" s="187"/>
      <c r="AA28" s="187"/>
      <c r="AB28" s="125"/>
    </row>
    <row r="29" spans="2:28" ht="14.1" customHeight="1" x14ac:dyDescent="0.3">
      <c r="B29" s="131"/>
      <c r="C29" s="278" t="s">
        <v>11</v>
      </c>
      <c r="D29" s="278"/>
      <c r="E29" s="278"/>
      <c r="F29" s="278"/>
      <c r="G29" s="132"/>
      <c r="H29" s="257" t="s">
        <v>51</v>
      </c>
      <c r="I29" s="258"/>
      <c r="J29" s="258"/>
      <c r="K29" s="259"/>
      <c r="L29" s="120"/>
      <c r="M29" s="120"/>
      <c r="N29" s="187"/>
      <c r="O29" s="188"/>
      <c r="P29" s="190"/>
      <c r="Q29" s="189"/>
      <c r="R29" s="191"/>
      <c r="S29" s="189"/>
      <c r="T29" s="191"/>
      <c r="U29" s="189"/>
      <c r="V29" s="189"/>
      <c r="W29" s="187"/>
      <c r="X29" s="187"/>
      <c r="Y29" s="187"/>
      <c r="Z29" s="187"/>
      <c r="AA29" s="187"/>
      <c r="AB29" s="125"/>
    </row>
    <row r="30" spans="2:28" x14ac:dyDescent="0.3">
      <c r="B30" s="131"/>
      <c r="C30" s="134"/>
      <c r="D30" s="134"/>
      <c r="E30" s="134"/>
      <c r="F30" s="135"/>
      <c r="G30" s="132"/>
      <c r="H30" s="132"/>
      <c r="I30" s="132"/>
      <c r="J30" s="120"/>
      <c r="K30" s="120"/>
      <c r="L30" s="120"/>
      <c r="M30" s="120"/>
      <c r="N30" s="187"/>
      <c r="O30" s="188"/>
      <c r="P30" s="189"/>
      <c r="Q30" s="189"/>
      <c r="R30" s="189"/>
      <c r="S30" s="189"/>
      <c r="T30" s="189"/>
      <c r="U30" s="189"/>
      <c r="V30" s="189"/>
      <c r="W30" s="187"/>
      <c r="X30" s="187"/>
      <c r="Y30" s="187"/>
      <c r="Z30" s="187"/>
      <c r="AA30" s="187"/>
      <c r="AB30" s="125"/>
    </row>
    <row r="31" spans="2:28" ht="14.1" customHeight="1" x14ac:dyDescent="0.3">
      <c r="B31" s="136"/>
      <c r="C31" s="260" t="s">
        <v>12</v>
      </c>
      <c r="D31" s="260"/>
      <c r="E31" s="260"/>
      <c r="F31" s="260"/>
      <c r="G31" s="132"/>
      <c r="H31" s="257" t="s">
        <v>51</v>
      </c>
      <c r="I31" s="258"/>
      <c r="J31" s="258"/>
      <c r="K31" s="259"/>
      <c r="L31" s="120"/>
      <c r="M31" s="120"/>
      <c r="N31" s="187"/>
      <c r="O31" s="188"/>
      <c r="P31" s="192"/>
      <c r="Q31" s="192"/>
      <c r="R31" s="192"/>
      <c r="S31" s="193"/>
      <c r="T31" s="194"/>
      <c r="U31" s="192"/>
      <c r="V31" s="192"/>
      <c r="W31" s="187"/>
      <c r="X31" s="187"/>
      <c r="Y31" s="187"/>
      <c r="Z31" s="187"/>
      <c r="AA31" s="187"/>
      <c r="AB31" s="125"/>
    </row>
    <row r="32" spans="2:28" x14ac:dyDescent="0.3">
      <c r="B32" s="138"/>
      <c r="C32" s="135"/>
      <c r="D32" s="135"/>
      <c r="E32" s="135"/>
      <c r="F32" s="135"/>
      <c r="G32" s="132"/>
      <c r="H32" s="132"/>
      <c r="I32" s="132"/>
      <c r="J32" s="120"/>
      <c r="K32" s="120"/>
      <c r="L32" s="120"/>
      <c r="M32" s="120"/>
      <c r="N32" s="187"/>
      <c r="O32" s="188"/>
      <c r="P32" s="192"/>
      <c r="Q32" s="192"/>
      <c r="R32" s="192"/>
      <c r="S32" s="193"/>
      <c r="T32" s="192"/>
      <c r="U32" s="192"/>
      <c r="V32" s="192"/>
      <c r="W32" s="187"/>
      <c r="X32" s="187"/>
      <c r="Y32" s="187"/>
      <c r="Z32" s="187"/>
      <c r="AA32" s="187"/>
      <c r="AB32" s="125"/>
    </row>
    <row r="33" spans="2:28" ht="14.1" customHeight="1" x14ac:dyDescent="0.3">
      <c r="B33" s="136"/>
      <c r="C33" s="260" t="s">
        <v>13</v>
      </c>
      <c r="D33" s="260"/>
      <c r="E33" s="260"/>
      <c r="F33" s="260"/>
      <c r="G33" s="261"/>
      <c r="H33" s="257" t="s">
        <v>51</v>
      </c>
      <c r="I33" s="258"/>
      <c r="J33" s="258"/>
      <c r="K33" s="259"/>
      <c r="L33" s="139"/>
      <c r="M33" s="139"/>
      <c r="N33" s="195"/>
      <c r="O33" s="193"/>
      <c r="P33" s="196"/>
      <c r="Q33" s="196"/>
      <c r="R33" s="196"/>
      <c r="S33" s="193"/>
      <c r="T33" s="197"/>
      <c r="U33" s="197"/>
      <c r="V33" s="197"/>
      <c r="W33" s="198"/>
      <c r="X33" s="198"/>
      <c r="Y33" s="198"/>
      <c r="Z33" s="198"/>
      <c r="AA33" s="198"/>
      <c r="AB33" s="142"/>
    </row>
    <row r="34" spans="2:28" x14ac:dyDescent="0.3">
      <c r="B34" s="138"/>
      <c r="C34" s="135"/>
      <c r="D34" s="135"/>
      <c r="E34" s="135"/>
      <c r="F34" s="135"/>
      <c r="G34" s="132"/>
      <c r="H34" s="132"/>
      <c r="I34" s="132"/>
      <c r="J34" s="141"/>
      <c r="K34" s="141"/>
      <c r="L34" s="141"/>
      <c r="M34" s="141"/>
      <c r="N34" s="195"/>
      <c r="O34" s="193"/>
      <c r="P34" s="192"/>
      <c r="Q34" s="199"/>
      <c r="R34" s="199"/>
      <c r="S34" s="194"/>
      <c r="T34" s="194"/>
      <c r="U34" s="194"/>
      <c r="V34" s="194"/>
      <c r="W34" s="198"/>
      <c r="X34" s="198"/>
      <c r="Y34" s="198"/>
      <c r="Z34" s="198"/>
      <c r="AA34" s="198"/>
      <c r="AB34" s="142"/>
    </row>
    <row r="35" spans="2:28" ht="14.1" customHeight="1" x14ac:dyDescent="0.3">
      <c r="B35" s="136"/>
      <c r="C35" s="260" t="s">
        <v>46</v>
      </c>
      <c r="D35" s="260"/>
      <c r="E35" s="260"/>
      <c r="F35" s="260"/>
      <c r="G35" s="261"/>
      <c r="H35" s="257" t="s">
        <v>51</v>
      </c>
      <c r="I35" s="258"/>
      <c r="J35" s="258"/>
      <c r="K35" s="259"/>
      <c r="L35" s="139"/>
      <c r="M35" s="139"/>
      <c r="N35" s="195"/>
      <c r="O35" s="193"/>
      <c r="P35" s="199"/>
      <c r="Q35" s="199"/>
      <c r="R35" s="199"/>
      <c r="S35" s="194"/>
      <c r="T35" s="194"/>
      <c r="U35" s="194"/>
      <c r="V35" s="194"/>
      <c r="W35" s="198"/>
      <c r="X35" s="198"/>
      <c r="Y35" s="198"/>
      <c r="Z35" s="198"/>
      <c r="AA35" s="198"/>
      <c r="AB35" s="142"/>
    </row>
    <row r="36" spans="2:28" x14ac:dyDescent="0.3">
      <c r="B36" s="138"/>
      <c r="C36" s="143"/>
      <c r="D36" s="143"/>
      <c r="E36" s="143"/>
      <c r="F36" s="132"/>
      <c r="G36" s="132"/>
      <c r="H36" s="132"/>
      <c r="I36" s="132"/>
      <c r="J36" s="280"/>
      <c r="K36" s="280"/>
      <c r="L36" s="144"/>
      <c r="M36" s="144"/>
      <c r="N36" s="195"/>
      <c r="O36" s="193"/>
      <c r="P36" s="192"/>
      <c r="Q36" s="192"/>
      <c r="R36" s="192"/>
      <c r="S36" s="193"/>
      <c r="T36" s="193"/>
      <c r="U36" s="193"/>
      <c r="V36" s="193"/>
      <c r="W36" s="198"/>
      <c r="X36" s="198"/>
      <c r="Y36" s="198"/>
      <c r="Z36" s="198"/>
      <c r="AA36" s="198"/>
      <c r="AB36" s="142"/>
    </row>
    <row r="37" spans="2:28" x14ac:dyDescent="0.3">
      <c r="B37" s="138"/>
      <c r="C37" s="143"/>
      <c r="D37" s="143"/>
      <c r="E37" s="143"/>
      <c r="F37" s="137"/>
      <c r="G37" s="137"/>
      <c r="H37" s="137"/>
      <c r="I37" s="140"/>
      <c r="J37" s="144"/>
      <c r="K37" s="144"/>
      <c r="L37" s="144"/>
      <c r="M37" s="144"/>
      <c r="N37" s="195"/>
      <c r="O37" s="193"/>
      <c r="P37" s="192"/>
      <c r="Q37" s="192"/>
      <c r="R37" s="192"/>
      <c r="S37" s="193"/>
      <c r="T37" s="193"/>
      <c r="U37" s="193"/>
      <c r="V37" s="193"/>
      <c r="W37" s="198"/>
      <c r="X37" s="198"/>
      <c r="Y37" s="198"/>
      <c r="Z37" s="198"/>
      <c r="AA37" s="198"/>
      <c r="AB37" s="142"/>
    </row>
    <row r="38" spans="2:28" x14ac:dyDescent="0.3">
      <c r="B38" s="279" t="s">
        <v>14</v>
      </c>
      <c r="C38" s="242"/>
      <c r="D38" s="243" t="s">
        <v>15</v>
      </c>
      <c r="E38" s="243"/>
      <c r="F38" s="243"/>
      <c r="G38" s="243"/>
      <c r="H38" s="120"/>
      <c r="I38" s="120"/>
      <c r="J38" s="129"/>
      <c r="K38" s="120"/>
      <c r="L38" s="120"/>
      <c r="M38" s="119"/>
      <c r="N38" s="133"/>
      <c r="O38" s="242" t="s">
        <v>14</v>
      </c>
      <c r="P38" s="242"/>
      <c r="Q38" s="243" t="s">
        <v>15</v>
      </c>
      <c r="R38" s="243"/>
      <c r="S38" s="243"/>
      <c r="T38" s="243"/>
      <c r="U38" s="120"/>
      <c r="V38" s="120"/>
      <c r="W38" s="129"/>
      <c r="X38" s="121"/>
      <c r="Y38" s="121"/>
      <c r="Z38" s="121"/>
      <c r="AA38" s="121"/>
      <c r="AB38" s="122"/>
    </row>
    <row r="39" spans="2:28" x14ac:dyDescent="0.3">
      <c r="B39" s="123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30"/>
      <c r="O39" s="120"/>
      <c r="P39" s="120"/>
      <c r="Q39" s="120"/>
      <c r="R39" s="120"/>
      <c r="S39" s="120"/>
      <c r="T39" s="120"/>
      <c r="U39" s="120"/>
      <c r="V39" s="120"/>
      <c r="W39" s="120"/>
      <c r="X39" s="121"/>
      <c r="Y39" s="121"/>
      <c r="Z39" s="121"/>
      <c r="AA39" s="121"/>
      <c r="AB39" s="122"/>
    </row>
    <row r="40" spans="2:28" x14ac:dyDescent="0.3">
      <c r="B40" s="123" t="s">
        <v>16</v>
      </c>
      <c r="C40" s="120"/>
      <c r="D40" s="243"/>
      <c r="E40" s="243"/>
      <c r="F40" s="243"/>
      <c r="G40" s="243"/>
      <c r="H40" s="243"/>
      <c r="I40" s="243"/>
      <c r="J40" s="243"/>
      <c r="K40" s="120"/>
      <c r="L40" s="120"/>
      <c r="M40" s="120"/>
      <c r="N40" s="133"/>
      <c r="O40" s="120" t="s">
        <v>16</v>
      </c>
      <c r="P40" s="120"/>
      <c r="Q40" s="243"/>
      <c r="R40" s="243"/>
      <c r="S40" s="243"/>
      <c r="T40" s="243"/>
      <c r="U40" s="243"/>
      <c r="V40" s="243"/>
      <c r="W40" s="243"/>
      <c r="X40" s="121"/>
      <c r="Y40" s="121"/>
      <c r="Z40" s="121"/>
      <c r="AA40" s="121"/>
      <c r="AB40" s="122"/>
    </row>
    <row r="41" spans="2:28" x14ac:dyDescent="0.3">
      <c r="B41" s="123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30"/>
      <c r="O41" s="120"/>
      <c r="P41" s="120"/>
      <c r="Q41" s="120"/>
      <c r="R41" s="120"/>
      <c r="S41" s="120"/>
      <c r="T41" s="120"/>
      <c r="U41" s="120"/>
      <c r="V41" s="120"/>
      <c r="W41" s="120"/>
      <c r="X41" s="121"/>
      <c r="Y41" s="121"/>
      <c r="Z41" s="121"/>
      <c r="AA41" s="121"/>
      <c r="AB41" s="122"/>
    </row>
    <row r="42" spans="2:28" x14ac:dyDescent="0.3">
      <c r="B42" s="279" t="s">
        <v>17</v>
      </c>
      <c r="C42" s="242"/>
      <c r="D42" s="243"/>
      <c r="E42" s="243"/>
      <c r="F42" s="243"/>
      <c r="G42" s="243"/>
      <c r="H42" s="243"/>
      <c r="I42" s="243"/>
      <c r="J42" s="243"/>
      <c r="K42" s="120"/>
      <c r="L42" s="120"/>
      <c r="M42" s="119"/>
      <c r="N42" s="133"/>
      <c r="O42" s="242" t="s">
        <v>17</v>
      </c>
      <c r="P42" s="242"/>
      <c r="Q42" s="243"/>
      <c r="R42" s="243"/>
      <c r="S42" s="243"/>
      <c r="T42" s="243"/>
      <c r="U42" s="243"/>
      <c r="V42" s="243"/>
      <c r="W42" s="243"/>
      <c r="X42" s="121"/>
      <c r="Y42" s="121"/>
      <c r="Z42" s="121"/>
      <c r="AA42" s="121"/>
      <c r="AB42" s="122"/>
    </row>
    <row r="43" spans="2:28" x14ac:dyDescent="0.3">
      <c r="B43" s="145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7"/>
      <c r="Y43" s="147"/>
      <c r="Z43" s="147"/>
      <c r="AA43" s="147"/>
      <c r="AB43" s="148"/>
    </row>
    <row r="44" spans="2:28" x14ac:dyDescent="0.3">
      <c r="B44" s="244" t="s">
        <v>45</v>
      </c>
      <c r="C44" s="244"/>
      <c r="D44" s="244"/>
      <c r="E44" s="244"/>
      <c r="F44" s="244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50"/>
      <c r="Y44" s="150"/>
      <c r="Z44" s="150"/>
      <c r="AA44" s="150"/>
      <c r="AB44" s="150"/>
    </row>
    <row r="45" spans="2:28" x14ac:dyDescent="0.3">
      <c r="B45" s="99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151"/>
      <c r="O45" s="151"/>
      <c r="P45" s="151"/>
      <c r="Q45" s="152"/>
      <c r="R45" s="152"/>
      <c r="S45" s="153"/>
      <c r="T45" s="154"/>
      <c r="U45" s="155"/>
      <c r="V45" s="156"/>
      <c r="W45" s="157"/>
      <c r="X45" s="157"/>
      <c r="Y45" s="157"/>
      <c r="Z45" s="157"/>
      <c r="AA45" s="157"/>
      <c r="AB45" s="158"/>
    </row>
    <row r="46" spans="2:28" ht="15.9" customHeight="1" x14ac:dyDescent="0.3">
      <c r="B46" s="159" t="s">
        <v>18</v>
      </c>
      <c r="C46" s="281" t="s">
        <v>19</v>
      </c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149"/>
      <c r="O46" s="149"/>
      <c r="P46" s="149"/>
      <c r="Q46" s="150"/>
      <c r="R46" s="150"/>
      <c r="S46" s="160"/>
      <c r="T46" s="154"/>
      <c r="U46" s="161" t="s">
        <v>20</v>
      </c>
      <c r="V46" s="282" t="s">
        <v>21</v>
      </c>
      <c r="W46" s="282"/>
      <c r="X46" s="282"/>
      <c r="Y46" s="282"/>
      <c r="Z46" s="282"/>
      <c r="AA46" s="282"/>
      <c r="AB46" s="283"/>
    </row>
    <row r="47" spans="2:28" ht="15.9" customHeight="1" x14ac:dyDescent="0.3">
      <c r="B47" s="162"/>
      <c r="C47" s="248" t="s">
        <v>80</v>
      </c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9"/>
      <c r="T47" s="98"/>
      <c r="U47" s="162"/>
      <c r="V47" s="282"/>
      <c r="W47" s="282"/>
      <c r="X47" s="282"/>
      <c r="Y47" s="282"/>
      <c r="Z47" s="282"/>
      <c r="AA47" s="282"/>
      <c r="AB47" s="283"/>
    </row>
    <row r="48" spans="2:28" ht="12" customHeight="1" x14ac:dyDescent="0.3">
      <c r="B48" s="162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9"/>
      <c r="T48" s="98"/>
      <c r="U48" s="163"/>
      <c r="V48" s="164"/>
      <c r="W48" s="164"/>
      <c r="X48" s="164"/>
      <c r="Y48" s="164"/>
      <c r="Z48" s="164"/>
      <c r="AA48" s="164"/>
      <c r="AB48" s="165"/>
    </row>
    <row r="49" spans="2:28" ht="12" customHeight="1" x14ac:dyDescent="0.3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8"/>
      <c r="T49" s="98"/>
      <c r="U49" s="271" t="s">
        <v>22</v>
      </c>
      <c r="V49" s="272"/>
      <c r="W49" s="272"/>
      <c r="X49" s="272"/>
      <c r="Y49" s="272"/>
      <c r="Z49" s="272"/>
      <c r="AA49" s="272"/>
      <c r="AB49" s="273"/>
    </row>
    <row r="50" spans="2:28" x14ac:dyDescent="0.3">
      <c r="B50" s="166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168"/>
      <c r="T50" s="98"/>
      <c r="U50" s="271"/>
      <c r="V50" s="272"/>
      <c r="W50" s="272"/>
      <c r="X50" s="272"/>
      <c r="Y50" s="272"/>
      <c r="Z50" s="272"/>
      <c r="AA50" s="272"/>
      <c r="AB50" s="273"/>
    </row>
    <row r="51" spans="2:28" x14ac:dyDescent="0.3">
      <c r="B51" s="166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168"/>
      <c r="T51" s="98"/>
      <c r="U51" s="170"/>
      <c r="V51" s="171"/>
      <c r="W51" s="171"/>
      <c r="X51" s="171"/>
      <c r="Y51" s="171"/>
      <c r="Z51" s="171"/>
      <c r="AA51" s="171"/>
      <c r="AB51" s="172"/>
    </row>
    <row r="52" spans="2:28" x14ac:dyDescent="0.3">
      <c r="B52" s="166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168"/>
      <c r="T52" s="98"/>
      <c r="U52" s="162"/>
      <c r="V52" s="246" t="s">
        <v>23</v>
      </c>
      <c r="W52" s="246"/>
      <c r="X52" s="246"/>
      <c r="Y52" s="246"/>
      <c r="Z52" s="246"/>
      <c r="AA52" s="246"/>
      <c r="AB52" s="247"/>
    </row>
    <row r="53" spans="2:28" x14ac:dyDescent="0.3">
      <c r="B53" s="166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168"/>
      <c r="T53" s="98"/>
      <c r="U53" s="162"/>
      <c r="V53" s="149"/>
      <c r="W53" s="149"/>
      <c r="X53" s="149"/>
      <c r="Y53" s="149"/>
      <c r="Z53" s="149"/>
      <c r="AA53" s="149"/>
      <c r="AB53" s="173"/>
    </row>
    <row r="54" spans="2:28" x14ac:dyDescent="0.3">
      <c r="B54" s="166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168"/>
      <c r="T54" s="98"/>
      <c r="U54" s="162"/>
      <c r="V54" s="231" t="s">
        <v>55</v>
      </c>
      <c r="W54" s="231"/>
      <c r="X54" s="231"/>
      <c r="Y54" s="231"/>
      <c r="Z54" s="231"/>
      <c r="AA54" s="231"/>
      <c r="AB54" s="173"/>
    </row>
    <row r="55" spans="2:28" x14ac:dyDescent="0.3">
      <c r="B55" s="166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168"/>
      <c r="T55" s="98"/>
      <c r="U55" s="162"/>
      <c r="V55" s="149"/>
      <c r="W55" s="149"/>
      <c r="X55" s="149"/>
      <c r="Y55" s="149"/>
      <c r="Z55" s="149"/>
      <c r="AA55" s="149"/>
      <c r="AB55" s="173"/>
    </row>
    <row r="56" spans="2:28" x14ac:dyDescent="0.3">
      <c r="B56" s="166"/>
      <c r="C56" s="232"/>
      <c r="D56" s="233"/>
      <c r="E56" s="233"/>
      <c r="F56" s="233"/>
      <c r="G56" s="233"/>
      <c r="H56" s="233"/>
      <c r="I56" s="233"/>
      <c r="J56" s="233"/>
      <c r="K56" s="234"/>
      <c r="L56" s="232" t="s">
        <v>75</v>
      </c>
      <c r="M56" s="233"/>
      <c r="N56" s="233"/>
      <c r="O56" s="233"/>
      <c r="P56" s="233"/>
      <c r="Q56" s="233"/>
      <c r="R56" s="234"/>
      <c r="S56" s="168"/>
      <c r="T56" s="98"/>
      <c r="U56" s="162"/>
      <c r="V56" s="149"/>
      <c r="W56" s="149"/>
      <c r="X56" s="149"/>
      <c r="Y56" s="149"/>
      <c r="Z56" s="149"/>
      <c r="AA56" s="149"/>
      <c r="AB56" s="173"/>
    </row>
    <row r="57" spans="2:28" x14ac:dyDescent="0.3">
      <c r="B57" s="166"/>
      <c r="C57" s="250" t="s">
        <v>63</v>
      </c>
      <c r="D57" s="251"/>
      <c r="E57" s="251"/>
      <c r="F57" s="251"/>
      <c r="G57" s="251"/>
      <c r="H57" s="252"/>
      <c r="I57" s="232" t="s">
        <v>73</v>
      </c>
      <c r="J57" s="233"/>
      <c r="K57" s="234"/>
      <c r="L57" s="235"/>
      <c r="M57" s="236"/>
      <c r="N57" s="236"/>
      <c r="O57" s="236"/>
      <c r="P57" s="236"/>
      <c r="Q57" s="236"/>
      <c r="R57" s="237"/>
      <c r="S57" s="168"/>
      <c r="T57" s="98"/>
      <c r="U57" s="162"/>
      <c r="V57" s="149"/>
      <c r="W57" s="149"/>
      <c r="X57" s="149"/>
      <c r="Y57" s="149"/>
      <c r="Z57" s="149"/>
      <c r="AA57" s="149"/>
      <c r="AB57" s="173"/>
    </row>
    <row r="58" spans="2:28" x14ac:dyDescent="0.3">
      <c r="B58" s="166"/>
      <c r="C58" s="253"/>
      <c r="D58" s="254"/>
      <c r="E58" s="254"/>
      <c r="F58" s="254"/>
      <c r="G58" s="254"/>
      <c r="H58" s="255"/>
      <c r="I58" s="232" t="s">
        <v>74</v>
      </c>
      <c r="J58" s="233"/>
      <c r="K58" s="234"/>
      <c r="L58" s="235"/>
      <c r="M58" s="236"/>
      <c r="N58" s="236"/>
      <c r="O58" s="236"/>
      <c r="P58" s="236"/>
      <c r="Q58" s="236"/>
      <c r="R58" s="237"/>
      <c r="S58" s="168"/>
      <c r="T58" s="98"/>
      <c r="U58" s="162"/>
      <c r="V58" s="246" t="s">
        <v>24</v>
      </c>
      <c r="W58" s="246"/>
      <c r="X58" s="246"/>
      <c r="Y58" s="246"/>
      <c r="Z58" s="246"/>
      <c r="AA58" s="246"/>
      <c r="AB58" s="247"/>
    </row>
    <row r="59" spans="2:28" x14ac:dyDescent="0.3">
      <c r="B59" s="166"/>
      <c r="C59" s="250" t="s">
        <v>72</v>
      </c>
      <c r="D59" s="251"/>
      <c r="E59" s="251"/>
      <c r="F59" s="251"/>
      <c r="G59" s="251"/>
      <c r="H59" s="252"/>
      <c r="I59" s="232" t="s">
        <v>73</v>
      </c>
      <c r="J59" s="233"/>
      <c r="K59" s="234"/>
      <c r="L59" s="235"/>
      <c r="M59" s="236"/>
      <c r="N59" s="236"/>
      <c r="O59" s="236"/>
      <c r="P59" s="236"/>
      <c r="Q59" s="236"/>
      <c r="R59" s="237"/>
      <c r="S59" s="168"/>
      <c r="T59" s="98"/>
      <c r="U59" s="162"/>
      <c r="V59" s="149"/>
      <c r="W59" s="149"/>
      <c r="X59" s="149"/>
      <c r="Y59" s="149"/>
      <c r="Z59" s="149"/>
      <c r="AA59" s="149"/>
      <c r="AB59" s="173"/>
    </row>
    <row r="60" spans="2:28" x14ac:dyDescent="0.3">
      <c r="B60" s="166"/>
      <c r="C60" s="253"/>
      <c r="D60" s="254"/>
      <c r="E60" s="254"/>
      <c r="F60" s="254"/>
      <c r="G60" s="254"/>
      <c r="H60" s="255"/>
      <c r="I60" s="232" t="s">
        <v>74</v>
      </c>
      <c r="J60" s="233"/>
      <c r="K60" s="234"/>
      <c r="L60" s="235"/>
      <c r="M60" s="236"/>
      <c r="N60" s="236"/>
      <c r="O60" s="236"/>
      <c r="P60" s="236"/>
      <c r="Q60" s="236"/>
      <c r="R60" s="237"/>
      <c r="S60" s="168"/>
      <c r="T60" s="98"/>
      <c r="U60" s="162"/>
      <c r="V60" s="231" t="s">
        <v>55</v>
      </c>
      <c r="W60" s="231"/>
      <c r="X60" s="231"/>
      <c r="Y60" s="231"/>
      <c r="Z60" s="231"/>
      <c r="AA60" s="231"/>
      <c r="AB60" s="173"/>
    </row>
    <row r="61" spans="2:28" x14ac:dyDescent="0.3">
      <c r="B61" s="166"/>
      <c r="C61" s="250" t="s">
        <v>78</v>
      </c>
      <c r="D61" s="251"/>
      <c r="E61" s="251"/>
      <c r="F61" s="251"/>
      <c r="G61" s="251"/>
      <c r="H61" s="252"/>
      <c r="I61" s="232" t="s">
        <v>73</v>
      </c>
      <c r="J61" s="233"/>
      <c r="K61" s="234"/>
      <c r="L61" s="235"/>
      <c r="M61" s="236"/>
      <c r="N61" s="236"/>
      <c r="O61" s="236"/>
      <c r="P61" s="236"/>
      <c r="Q61" s="236"/>
      <c r="R61" s="237"/>
      <c r="S61" s="168"/>
      <c r="T61" s="98"/>
      <c r="U61" s="162"/>
      <c r="V61" s="149"/>
      <c r="W61" s="149"/>
      <c r="X61" s="149"/>
      <c r="Y61" s="149"/>
      <c r="Z61" s="149"/>
      <c r="AA61" s="149"/>
      <c r="AB61" s="173"/>
    </row>
    <row r="62" spans="2:28" x14ac:dyDescent="0.3">
      <c r="B62" s="166"/>
      <c r="C62" s="253"/>
      <c r="D62" s="254"/>
      <c r="E62" s="254"/>
      <c r="F62" s="254"/>
      <c r="G62" s="254"/>
      <c r="H62" s="255"/>
      <c r="I62" s="232" t="s">
        <v>74</v>
      </c>
      <c r="J62" s="233"/>
      <c r="K62" s="234"/>
      <c r="L62" s="235"/>
      <c r="M62" s="236"/>
      <c r="N62" s="236"/>
      <c r="O62" s="236"/>
      <c r="P62" s="236"/>
      <c r="Q62" s="236"/>
      <c r="R62" s="237"/>
      <c r="S62" s="168"/>
      <c r="T62" s="98"/>
      <c r="U62" s="162"/>
      <c r="V62" s="149"/>
      <c r="W62" s="149"/>
      <c r="X62" s="149"/>
      <c r="Y62" s="149"/>
      <c r="Z62" s="149"/>
      <c r="AA62" s="149"/>
      <c r="AB62" s="173"/>
    </row>
    <row r="63" spans="2:28" x14ac:dyDescent="0.3"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8"/>
      <c r="T63" s="98"/>
      <c r="U63" s="162"/>
      <c r="V63" s="149"/>
      <c r="W63" s="149"/>
      <c r="X63" s="149"/>
      <c r="Y63" s="149"/>
      <c r="Z63" s="149"/>
      <c r="AA63" s="149"/>
      <c r="AB63" s="173"/>
    </row>
    <row r="64" spans="2:28" x14ac:dyDescent="0.3">
      <c r="B64" s="174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6"/>
      <c r="T64" s="98"/>
      <c r="U64" s="177"/>
      <c r="V64" s="169"/>
      <c r="W64" s="169"/>
      <c r="X64" s="169"/>
      <c r="Y64" s="169"/>
      <c r="Z64" s="169"/>
      <c r="AA64" s="169"/>
      <c r="AB64" s="178"/>
    </row>
    <row r="65" spans="2:28" x14ac:dyDescent="0.3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</row>
    <row r="66" spans="2:28" x14ac:dyDescent="0.3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</row>
    <row r="67" spans="2:28" x14ac:dyDescent="0.3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</row>
    <row r="68" spans="2:28" x14ac:dyDescent="0.3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</row>
    <row r="69" spans="2:28" x14ac:dyDescent="0.3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179"/>
      <c r="T69" s="98"/>
      <c r="U69" s="98"/>
      <c r="V69" s="98"/>
      <c r="W69" s="98"/>
      <c r="X69" s="98"/>
      <c r="Y69" s="98"/>
      <c r="Z69" s="98"/>
      <c r="AA69" s="98"/>
      <c r="AB69" s="98"/>
    </row>
  </sheetData>
  <sheetProtection algorithmName="SHA-512" hashValue="DWoIA1XSZIyah8+vAWwg5OxA/4xiTRCFyV0vdVm/9Xoei2ABKh8p9k4dXKb+hurqqACwgaD/0cgi+p+7bBOEQg==" saltValue="obNTxKa9TqnAPSkCiN9YQw==" spinCount="100000" sheet="1" objects="1" scenarios="1"/>
  <mergeCells count="82">
    <mergeCell ref="C61:H62"/>
    <mergeCell ref="I61:K61"/>
    <mergeCell ref="L61:R61"/>
    <mergeCell ref="I62:K62"/>
    <mergeCell ref="L62:R62"/>
    <mergeCell ref="D38:G38"/>
    <mergeCell ref="O38:P38"/>
    <mergeCell ref="C59:H60"/>
    <mergeCell ref="L59:R59"/>
    <mergeCell ref="L60:R60"/>
    <mergeCell ref="I60:K60"/>
    <mergeCell ref="I59:K59"/>
    <mergeCell ref="D40:J40"/>
    <mergeCell ref="Q40:W40"/>
    <mergeCell ref="B42:C42"/>
    <mergeCell ref="D42:J42"/>
    <mergeCell ref="O42:P42"/>
    <mergeCell ref="Q42:W42"/>
    <mergeCell ref="C46:M46"/>
    <mergeCell ref="V46:AB47"/>
    <mergeCell ref="V54:AA54"/>
    <mergeCell ref="B3:F3"/>
    <mergeCell ref="U49:AB50"/>
    <mergeCell ref="C45:M45"/>
    <mergeCell ref="B44:F44"/>
    <mergeCell ref="B4:F4"/>
    <mergeCell ref="B5:F5"/>
    <mergeCell ref="B6:F6"/>
    <mergeCell ref="C33:G33"/>
    <mergeCell ref="C25:N25"/>
    <mergeCell ref="Q38:T38"/>
    <mergeCell ref="C29:F29"/>
    <mergeCell ref="H29:K29"/>
    <mergeCell ref="B38:C38"/>
    <mergeCell ref="B7:F7"/>
    <mergeCell ref="B24:D24"/>
    <mergeCell ref="J36:K36"/>
    <mergeCell ref="G24:I24"/>
    <mergeCell ref="H33:K33"/>
    <mergeCell ref="C35:G35"/>
    <mergeCell ref="H35:K35"/>
    <mergeCell ref="C8:M8"/>
    <mergeCell ref="B17:D17"/>
    <mergeCell ref="B16:F16"/>
    <mergeCell ref="H31:K31"/>
    <mergeCell ref="E15:I15"/>
    <mergeCell ref="E13:K13"/>
    <mergeCell ref="B23:D23"/>
    <mergeCell ref="C31:F31"/>
    <mergeCell ref="V52:AB52"/>
    <mergeCell ref="C47:S48"/>
    <mergeCell ref="L58:R58"/>
    <mergeCell ref="I58:K58"/>
    <mergeCell ref="I57:K57"/>
    <mergeCell ref="C56:K56"/>
    <mergeCell ref="C57:H58"/>
    <mergeCell ref="V58:AB58"/>
    <mergeCell ref="V60:AA60"/>
    <mergeCell ref="L56:R56"/>
    <mergeCell ref="L57:R57"/>
    <mergeCell ref="G9:Q9"/>
    <mergeCell ref="S9:Z9"/>
    <mergeCell ref="E11:AA11"/>
    <mergeCell ref="N13:T13"/>
    <mergeCell ref="G16:Q16"/>
    <mergeCell ref="T16:Z16"/>
    <mergeCell ref="L15:O15"/>
    <mergeCell ref="S15:AA15"/>
    <mergeCell ref="Q27:U27"/>
    <mergeCell ref="F20:P20"/>
    <mergeCell ref="E22:P22"/>
    <mergeCell ref="B18:F18"/>
    <mergeCell ref="C19:F19"/>
    <mergeCell ref="Q20:T20"/>
    <mergeCell ref="G6:U6"/>
    <mergeCell ref="G1:U1"/>
    <mergeCell ref="V1:AB4"/>
    <mergeCell ref="G2:U2"/>
    <mergeCell ref="G3:U3"/>
    <mergeCell ref="G4:U4"/>
    <mergeCell ref="G5:U5"/>
    <mergeCell ref="Y5:AA5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 alignWithMargins="0">
    <oddFooter>&amp;L&amp;"ConduitITC TT,Normal"&amp;7Mod. IEFP 9838 170&amp;R&amp;6Cursos de Aprendizagem | Regulamento Específico 2016 - Anexo19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BA152"/>
  <sheetViews>
    <sheetView showGridLines="0" tabSelected="1" topLeftCell="A57" zoomScaleNormal="100" zoomScaleSheetLayoutView="100" workbookViewId="0">
      <selection activeCell="AE81" sqref="AE81"/>
    </sheetView>
  </sheetViews>
  <sheetFormatPr defaultColWidth="9.109375" defaultRowHeight="13.8" x14ac:dyDescent="0.3"/>
  <cols>
    <col min="1" max="1" width="1.6640625" style="5" customWidth="1"/>
    <col min="2" max="2" width="2.6640625" style="5" customWidth="1"/>
    <col min="3" max="3" width="2" style="5" customWidth="1"/>
    <col min="4" max="7" width="2.6640625" style="5" customWidth="1"/>
    <col min="8" max="8" width="2.5546875" style="5" customWidth="1"/>
    <col min="9" max="9" width="5.109375" style="5" customWidth="1"/>
    <col min="10" max="12" width="2.6640625" style="5" customWidth="1"/>
    <col min="13" max="13" width="2.109375" style="5" customWidth="1"/>
    <col min="14" max="14" width="2.6640625" style="5" customWidth="1"/>
    <col min="15" max="15" width="4.109375" style="5" customWidth="1"/>
    <col min="16" max="16" width="2.6640625" style="5" customWidth="1"/>
    <col min="17" max="17" width="5.5546875" style="5" customWidth="1"/>
    <col min="18" max="18" width="3.88671875" style="5" customWidth="1"/>
    <col min="19" max="19" width="2.44140625" style="5" customWidth="1"/>
    <col min="20" max="20" width="2.6640625" style="5" customWidth="1"/>
    <col min="21" max="21" width="3.33203125" style="5" customWidth="1"/>
    <col min="22" max="22" width="5.5546875" style="5" customWidth="1"/>
    <col min="23" max="23" width="2.6640625" style="5" customWidth="1"/>
    <col min="24" max="24" width="1.6640625" style="5" customWidth="1"/>
    <col min="25" max="25" width="7.109375" style="5" customWidth="1"/>
    <col min="26" max="27" width="2.6640625" style="5" customWidth="1"/>
    <col min="28" max="28" width="2.109375" style="5" customWidth="1"/>
    <col min="29" max="29" width="13.44140625" style="5" customWidth="1"/>
    <col min="30" max="47" width="2.33203125" style="5" customWidth="1"/>
    <col min="48" max="50" width="2" style="5" customWidth="1"/>
    <col min="51" max="51" width="2.33203125" style="10" customWidth="1"/>
    <col min="52" max="52" width="2.109375" style="4" customWidth="1"/>
    <col min="53" max="16384" width="9.109375" style="5"/>
  </cols>
  <sheetData>
    <row r="1" spans="1:5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  <c r="BA1" s="4"/>
    </row>
    <row r="2" spans="1:53" x14ac:dyDescent="0.3">
      <c r="A2" s="6"/>
      <c r="B2" s="7" t="s">
        <v>25</v>
      </c>
      <c r="C2" s="8" t="s">
        <v>26</v>
      </c>
      <c r="D2" s="9"/>
      <c r="E2" s="9"/>
      <c r="F2" s="9"/>
      <c r="G2" s="9"/>
      <c r="H2" s="9"/>
      <c r="I2" s="9"/>
      <c r="J2" s="9"/>
      <c r="K2" s="9"/>
      <c r="L2" s="9"/>
      <c r="M2" s="9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10"/>
    </row>
    <row r="3" spans="1:53" x14ac:dyDescent="0.3">
      <c r="A3" s="6"/>
      <c r="B3" s="4"/>
      <c r="C3" s="11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10"/>
    </row>
    <row r="4" spans="1:53" x14ac:dyDescent="0.3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12"/>
      <c r="AZ4" s="10"/>
    </row>
    <row r="5" spans="1:53" x14ac:dyDescent="0.3">
      <c r="A5" s="13"/>
      <c r="B5" s="285" t="s">
        <v>69</v>
      </c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 t="s">
        <v>279</v>
      </c>
      <c r="O5" s="284"/>
      <c r="P5" s="284"/>
      <c r="Q5" s="284"/>
      <c r="R5" s="284"/>
      <c r="S5" s="284"/>
      <c r="T5" s="284" t="s">
        <v>61</v>
      </c>
      <c r="U5" s="284"/>
      <c r="V5" s="284"/>
      <c r="W5" s="284" t="s">
        <v>62</v>
      </c>
      <c r="X5" s="284"/>
      <c r="Y5" s="284"/>
      <c r="Z5" s="286" t="s">
        <v>63</v>
      </c>
      <c r="AA5" s="286"/>
      <c r="AB5" s="286"/>
      <c r="AC5" s="287" t="s">
        <v>280</v>
      </c>
      <c r="AD5" s="284" t="s">
        <v>64</v>
      </c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4"/>
      <c r="AU5" s="284"/>
      <c r="AV5" s="284"/>
      <c r="AW5" s="284"/>
      <c r="AX5" s="284"/>
      <c r="AY5" s="284"/>
      <c r="AZ5" s="14"/>
    </row>
    <row r="6" spans="1:53" ht="21.75" customHeight="1" x14ac:dyDescent="0.3">
      <c r="A6" s="13"/>
      <c r="B6" s="285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6"/>
      <c r="AA6" s="286"/>
      <c r="AB6" s="286"/>
      <c r="AC6" s="288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14"/>
    </row>
    <row r="7" spans="1:53" ht="19.5" customHeight="1" x14ac:dyDescent="0.3">
      <c r="A7" s="15"/>
      <c r="B7" s="285" t="s">
        <v>71</v>
      </c>
      <c r="C7" s="284"/>
      <c r="D7" s="284" t="s">
        <v>48</v>
      </c>
      <c r="E7" s="284"/>
      <c r="F7" s="284"/>
      <c r="G7" s="284"/>
      <c r="H7" s="284"/>
      <c r="I7" s="284"/>
      <c r="J7" s="284"/>
      <c r="K7" s="284"/>
      <c r="L7" s="284"/>
      <c r="M7" s="284"/>
      <c r="N7" s="307" t="s">
        <v>27</v>
      </c>
      <c r="O7" s="308"/>
      <c r="P7" s="286" t="s">
        <v>47</v>
      </c>
      <c r="Q7" s="286"/>
      <c r="R7" s="286" t="s">
        <v>28</v>
      </c>
      <c r="S7" s="286"/>
      <c r="T7" s="284"/>
      <c r="U7" s="284"/>
      <c r="V7" s="284"/>
      <c r="W7" s="284"/>
      <c r="X7" s="284"/>
      <c r="Y7" s="284"/>
      <c r="Z7" s="286"/>
      <c r="AA7" s="286"/>
      <c r="AB7" s="286"/>
      <c r="AC7" s="289"/>
      <c r="AD7" s="284"/>
      <c r="AE7" s="284"/>
      <c r="AF7" s="284"/>
      <c r="AG7" s="284"/>
      <c r="AH7" s="284"/>
      <c r="AI7" s="284"/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14"/>
    </row>
    <row r="8" spans="1:53" ht="14.1" customHeight="1" x14ac:dyDescent="0.3">
      <c r="A8" s="13"/>
      <c r="B8" s="237"/>
      <c r="C8" s="29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296"/>
      <c r="O8" s="296"/>
      <c r="P8" s="297"/>
      <c r="Q8" s="309"/>
      <c r="R8" s="296"/>
      <c r="S8" s="296"/>
      <c r="T8" s="295"/>
      <c r="U8" s="296"/>
      <c r="V8" s="296"/>
      <c r="W8" s="295"/>
      <c r="X8" s="296"/>
      <c r="Y8" s="296"/>
      <c r="Z8" s="297"/>
      <c r="AA8" s="298"/>
      <c r="AB8" s="299"/>
      <c r="AC8" s="314" t="str">
        <f>IFERROR(VLOOKUP(B8,'P. Alteração fl.3 - Custos'!$A$4:$X$23,24,FALSE),"")</f>
        <v/>
      </c>
      <c r="AD8" s="76" t="s">
        <v>39</v>
      </c>
      <c r="AE8" s="77"/>
      <c r="AF8" s="77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9"/>
      <c r="AZ8" s="17"/>
    </row>
    <row r="9" spans="1:53" ht="14.1" customHeight="1" x14ac:dyDescent="0.3">
      <c r="A9" s="13"/>
      <c r="B9" s="237"/>
      <c r="C9" s="29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296"/>
      <c r="O9" s="296"/>
      <c r="P9" s="310"/>
      <c r="Q9" s="311"/>
      <c r="R9" s="296"/>
      <c r="S9" s="296"/>
      <c r="T9" s="296"/>
      <c r="U9" s="296"/>
      <c r="V9" s="296"/>
      <c r="W9" s="296"/>
      <c r="X9" s="296"/>
      <c r="Y9" s="296"/>
      <c r="Z9" s="300"/>
      <c r="AA9" s="301"/>
      <c r="AB9" s="302"/>
      <c r="AC9" s="315"/>
      <c r="AD9" s="80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2"/>
      <c r="AZ9" s="17"/>
    </row>
    <row r="10" spans="1:53" ht="14.1" customHeight="1" x14ac:dyDescent="0.3">
      <c r="A10" s="13"/>
      <c r="B10" s="237"/>
      <c r="C10" s="29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296"/>
      <c r="O10" s="296"/>
      <c r="P10" s="310"/>
      <c r="Q10" s="311"/>
      <c r="R10" s="296"/>
      <c r="S10" s="296"/>
      <c r="T10" s="296"/>
      <c r="U10" s="296"/>
      <c r="V10" s="296"/>
      <c r="W10" s="296"/>
      <c r="X10" s="296"/>
      <c r="Y10" s="296"/>
      <c r="Z10" s="300"/>
      <c r="AA10" s="301"/>
      <c r="AB10" s="302"/>
      <c r="AC10" s="315"/>
      <c r="AD10" s="80" t="s">
        <v>59</v>
      </c>
      <c r="AE10" s="81"/>
      <c r="AF10" s="81"/>
      <c r="AG10" s="81"/>
      <c r="AH10" s="83"/>
      <c r="AI10" s="83"/>
      <c r="AJ10" s="83"/>
      <c r="AK10" s="83"/>
      <c r="AL10" s="83"/>
      <c r="AM10" s="83"/>
      <c r="AN10" s="83"/>
      <c r="AO10" s="83"/>
      <c r="AP10" s="83"/>
      <c r="AQ10" s="81" t="s">
        <v>60</v>
      </c>
      <c r="AR10" s="81"/>
      <c r="AS10" s="81"/>
      <c r="AT10" s="83"/>
      <c r="AU10" s="83"/>
      <c r="AV10" s="83"/>
      <c r="AW10" s="83"/>
      <c r="AX10" s="83"/>
      <c r="AY10" s="82"/>
      <c r="AZ10" s="17"/>
    </row>
    <row r="11" spans="1:53" ht="14.1" customHeight="1" x14ac:dyDescent="0.3">
      <c r="A11" s="13"/>
      <c r="B11" s="237"/>
      <c r="C11" s="29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296"/>
      <c r="O11" s="296"/>
      <c r="P11" s="312"/>
      <c r="Q11" s="313"/>
      <c r="R11" s="296"/>
      <c r="S11" s="296"/>
      <c r="T11" s="296"/>
      <c r="U11" s="296"/>
      <c r="V11" s="296"/>
      <c r="W11" s="296"/>
      <c r="X11" s="296"/>
      <c r="Y11" s="296"/>
      <c r="Z11" s="303"/>
      <c r="AA11" s="304"/>
      <c r="AB11" s="305"/>
      <c r="AC11" s="316"/>
      <c r="AD11" s="84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5"/>
      <c r="AZ11" s="17"/>
    </row>
    <row r="12" spans="1:53" ht="14.1" customHeight="1" x14ac:dyDescent="0.3">
      <c r="A12" s="13"/>
      <c r="B12" s="237"/>
      <c r="C12" s="29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296"/>
      <c r="O12" s="296"/>
      <c r="P12" s="297"/>
      <c r="Q12" s="309"/>
      <c r="R12" s="296"/>
      <c r="S12" s="296"/>
      <c r="T12" s="296"/>
      <c r="U12" s="296"/>
      <c r="V12" s="296"/>
      <c r="W12" s="296"/>
      <c r="X12" s="296"/>
      <c r="Y12" s="296"/>
      <c r="Z12" s="297"/>
      <c r="AA12" s="298"/>
      <c r="AB12" s="299"/>
      <c r="AC12" s="314" t="str">
        <f>IFERROR(VLOOKUP(B12,'P. Alteração fl.3 - Custos'!$A$4:$X$23,24,FALSE),"")</f>
        <v/>
      </c>
      <c r="AD12" s="86" t="s">
        <v>39</v>
      </c>
      <c r="AE12" s="77"/>
      <c r="AF12" s="77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9"/>
      <c r="AZ12" s="17"/>
    </row>
    <row r="13" spans="1:53" ht="14.1" customHeight="1" x14ac:dyDescent="0.3">
      <c r="A13" s="13"/>
      <c r="B13" s="237"/>
      <c r="C13" s="29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296"/>
      <c r="O13" s="296"/>
      <c r="P13" s="310"/>
      <c r="Q13" s="311"/>
      <c r="R13" s="296"/>
      <c r="S13" s="296"/>
      <c r="T13" s="296"/>
      <c r="U13" s="296"/>
      <c r="V13" s="296"/>
      <c r="W13" s="296"/>
      <c r="X13" s="296"/>
      <c r="Y13" s="296"/>
      <c r="Z13" s="300"/>
      <c r="AA13" s="301"/>
      <c r="AB13" s="302"/>
      <c r="AC13" s="315"/>
      <c r="AD13" s="80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2"/>
      <c r="AZ13" s="17"/>
    </row>
    <row r="14" spans="1:53" ht="14.1" customHeight="1" x14ac:dyDescent="0.3">
      <c r="A14" s="13"/>
      <c r="B14" s="237"/>
      <c r="C14" s="29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296"/>
      <c r="O14" s="296"/>
      <c r="P14" s="310"/>
      <c r="Q14" s="311"/>
      <c r="R14" s="296"/>
      <c r="S14" s="296"/>
      <c r="T14" s="296"/>
      <c r="U14" s="296"/>
      <c r="V14" s="296"/>
      <c r="W14" s="296"/>
      <c r="X14" s="296"/>
      <c r="Y14" s="296"/>
      <c r="Z14" s="300"/>
      <c r="AA14" s="301"/>
      <c r="AB14" s="302"/>
      <c r="AC14" s="315"/>
      <c r="AD14" s="80" t="s">
        <v>59</v>
      </c>
      <c r="AE14" s="81"/>
      <c r="AF14" s="81"/>
      <c r="AG14" s="81"/>
      <c r="AH14" s="83"/>
      <c r="AI14" s="83"/>
      <c r="AJ14" s="83"/>
      <c r="AK14" s="83"/>
      <c r="AL14" s="83"/>
      <c r="AM14" s="83"/>
      <c r="AN14" s="83"/>
      <c r="AO14" s="83"/>
      <c r="AP14" s="83"/>
      <c r="AQ14" s="81" t="s">
        <v>60</v>
      </c>
      <c r="AR14" s="81"/>
      <c r="AS14" s="81"/>
      <c r="AT14" s="83"/>
      <c r="AU14" s="83"/>
      <c r="AV14" s="83"/>
      <c r="AW14" s="83"/>
      <c r="AX14" s="83"/>
      <c r="AY14" s="82"/>
      <c r="AZ14" s="17"/>
    </row>
    <row r="15" spans="1:53" ht="14.1" customHeight="1" x14ac:dyDescent="0.3">
      <c r="A15" s="13"/>
      <c r="B15" s="237"/>
      <c r="C15" s="29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296"/>
      <c r="O15" s="296"/>
      <c r="P15" s="312"/>
      <c r="Q15" s="313"/>
      <c r="R15" s="296"/>
      <c r="S15" s="296"/>
      <c r="T15" s="296"/>
      <c r="U15" s="296"/>
      <c r="V15" s="296"/>
      <c r="W15" s="296"/>
      <c r="X15" s="296"/>
      <c r="Y15" s="296"/>
      <c r="Z15" s="303"/>
      <c r="AA15" s="304"/>
      <c r="AB15" s="305"/>
      <c r="AC15" s="316"/>
      <c r="AD15" s="84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5"/>
      <c r="AZ15" s="17"/>
    </row>
    <row r="16" spans="1:53" ht="14.1" customHeight="1" x14ac:dyDescent="0.3">
      <c r="A16" s="13"/>
      <c r="B16" s="237"/>
      <c r="C16" s="296"/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296"/>
      <c r="O16" s="296"/>
      <c r="P16" s="297"/>
      <c r="Q16" s="309"/>
      <c r="R16" s="296"/>
      <c r="S16" s="296"/>
      <c r="T16" s="296"/>
      <c r="U16" s="296"/>
      <c r="V16" s="296"/>
      <c r="W16" s="296"/>
      <c r="X16" s="296"/>
      <c r="Y16" s="296"/>
      <c r="Z16" s="297"/>
      <c r="AA16" s="298"/>
      <c r="AB16" s="299"/>
      <c r="AC16" s="314" t="str">
        <f>IFERROR(VLOOKUP(B16,'P. Alteração fl.3 - Custos'!$A$4:$X$23,24,FALSE),"")</f>
        <v/>
      </c>
      <c r="AD16" s="86" t="s">
        <v>39</v>
      </c>
      <c r="AE16" s="77"/>
      <c r="AF16" s="77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9"/>
      <c r="AZ16" s="17"/>
    </row>
    <row r="17" spans="1:52" ht="14.1" customHeight="1" x14ac:dyDescent="0.3">
      <c r="A17" s="13"/>
      <c r="B17" s="237"/>
      <c r="C17" s="29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296"/>
      <c r="O17" s="296"/>
      <c r="P17" s="310"/>
      <c r="Q17" s="311"/>
      <c r="R17" s="296"/>
      <c r="S17" s="296"/>
      <c r="T17" s="296"/>
      <c r="U17" s="296"/>
      <c r="V17" s="296"/>
      <c r="W17" s="296"/>
      <c r="X17" s="296"/>
      <c r="Y17" s="296"/>
      <c r="Z17" s="300"/>
      <c r="AA17" s="301"/>
      <c r="AB17" s="302"/>
      <c r="AC17" s="315"/>
      <c r="AD17" s="80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2"/>
      <c r="AZ17" s="17"/>
    </row>
    <row r="18" spans="1:52" ht="14.1" customHeight="1" x14ac:dyDescent="0.3">
      <c r="A18" s="13"/>
      <c r="B18" s="237"/>
      <c r="C18" s="29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296"/>
      <c r="O18" s="296"/>
      <c r="P18" s="310"/>
      <c r="Q18" s="311"/>
      <c r="R18" s="296"/>
      <c r="S18" s="296"/>
      <c r="T18" s="296"/>
      <c r="U18" s="296"/>
      <c r="V18" s="296"/>
      <c r="W18" s="296"/>
      <c r="X18" s="296"/>
      <c r="Y18" s="296"/>
      <c r="Z18" s="300"/>
      <c r="AA18" s="301"/>
      <c r="AB18" s="302"/>
      <c r="AC18" s="315"/>
      <c r="AD18" s="80" t="s">
        <v>59</v>
      </c>
      <c r="AE18" s="81"/>
      <c r="AF18" s="81"/>
      <c r="AG18" s="81"/>
      <c r="AH18" s="83"/>
      <c r="AI18" s="83"/>
      <c r="AJ18" s="83"/>
      <c r="AK18" s="83"/>
      <c r="AL18" s="83"/>
      <c r="AM18" s="83"/>
      <c r="AN18" s="83"/>
      <c r="AO18" s="83"/>
      <c r="AP18" s="83"/>
      <c r="AQ18" s="81" t="s">
        <v>60</v>
      </c>
      <c r="AR18" s="81"/>
      <c r="AS18" s="81"/>
      <c r="AT18" s="83"/>
      <c r="AU18" s="83"/>
      <c r="AV18" s="83"/>
      <c r="AW18" s="83"/>
      <c r="AX18" s="83"/>
      <c r="AY18" s="82"/>
      <c r="AZ18" s="17"/>
    </row>
    <row r="19" spans="1:52" ht="14.1" customHeight="1" x14ac:dyDescent="0.3">
      <c r="A19" s="13"/>
      <c r="B19" s="237"/>
      <c r="C19" s="29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296"/>
      <c r="O19" s="296"/>
      <c r="P19" s="312"/>
      <c r="Q19" s="313"/>
      <c r="R19" s="296"/>
      <c r="S19" s="296"/>
      <c r="T19" s="296"/>
      <c r="U19" s="296"/>
      <c r="V19" s="296"/>
      <c r="W19" s="296"/>
      <c r="X19" s="296"/>
      <c r="Y19" s="296"/>
      <c r="Z19" s="303"/>
      <c r="AA19" s="304"/>
      <c r="AB19" s="305"/>
      <c r="AC19" s="316"/>
      <c r="AD19" s="84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5"/>
      <c r="AZ19" s="17"/>
    </row>
    <row r="20" spans="1:52" ht="14.1" customHeight="1" x14ac:dyDescent="0.3">
      <c r="A20" s="13"/>
      <c r="B20" s="237"/>
      <c r="C20" s="29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296"/>
      <c r="O20" s="296"/>
      <c r="P20" s="297"/>
      <c r="Q20" s="309"/>
      <c r="R20" s="296"/>
      <c r="S20" s="296"/>
      <c r="T20" s="296"/>
      <c r="U20" s="296"/>
      <c r="V20" s="296"/>
      <c r="W20" s="296"/>
      <c r="X20" s="296"/>
      <c r="Y20" s="296"/>
      <c r="Z20" s="297"/>
      <c r="AA20" s="298"/>
      <c r="AB20" s="299"/>
      <c r="AC20" s="314" t="str">
        <f>IFERROR(VLOOKUP(B20,'P. Alteração fl.3 - Custos'!$A$4:$X$23,24,FALSE),"")</f>
        <v/>
      </c>
      <c r="AD20" s="86" t="s">
        <v>39</v>
      </c>
      <c r="AE20" s="77"/>
      <c r="AF20" s="77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9"/>
      <c r="AZ20" s="17"/>
    </row>
    <row r="21" spans="1:52" ht="14.1" customHeight="1" x14ac:dyDescent="0.3">
      <c r="A21" s="13"/>
      <c r="B21" s="237"/>
      <c r="C21" s="29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296"/>
      <c r="O21" s="296"/>
      <c r="P21" s="310"/>
      <c r="Q21" s="311"/>
      <c r="R21" s="296"/>
      <c r="S21" s="296"/>
      <c r="T21" s="296"/>
      <c r="U21" s="296"/>
      <c r="V21" s="296"/>
      <c r="W21" s="296"/>
      <c r="X21" s="296"/>
      <c r="Y21" s="296"/>
      <c r="Z21" s="300"/>
      <c r="AA21" s="301"/>
      <c r="AB21" s="302"/>
      <c r="AC21" s="315"/>
      <c r="AD21" s="80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2"/>
      <c r="AZ21" s="17"/>
    </row>
    <row r="22" spans="1:52" ht="14.1" customHeight="1" x14ac:dyDescent="0.3">
      <c r="A22" s="13"/>
      <c r="B22" s="237"/>
      <c r="C22" s="29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296"/>
      <c r="O22" s="296"/>
      <c r="P22" s="310"/>
      <c r="Q22" s="311"/>
      <c r="R22" s="296"/>
      <c r="S22" s="296"/>
      <c r="T22" s="296"/>
      <c r="U22" s="296"/>
      <c r="V22" s="296"/>
      <c r="W22" s="296"/>
      <c r="X22" s="296"/>
      <c r="Y22" s="296"/>
      <c r="Z22" s="300"/>
      <c r="AA22" s="301"/>
      <c r="AB22" s="302"/>
      <c r="AC22" s="315"/>
      <c r="AD22" s="80" t="s">
        <v>59</v>
      </c>
      <c r="AE22" s="81"/>
      <c r="AF22" s="81"/>
      <c r="AG22" s="81"/>
      <c r="AH22" s="83"/>
      <c r="AI22" s="83"/>
      <c r="AJ22" s="83"/>
      <c r="AK22" s="83"/>
      <c r="AL22" s="83"/>
      <c r="AM22" s="83"/>
      <c r="AN22" s="83"/>
      <c r="AO22" s="83"/>
      <c r="AP22" s="83"/>
      <c r="AQ22" s="81" t="s">
        <v>60</v>
      </c>
      <c r="AR22" s="81"/>
      <c r="AS22" s="81"/>
      <c r="AT22" s="83"/>
      <c r="AU22" s="83"/>
      <c r="AV22" s="83"/>
      <c r="AW22" s="83"/>
      <c r="AX22" s="83"/>
      <c r="AY22" s="82"/>
      <c r="AZ22" s="17"/>
    </row>
    <row r="23" spans="1:52" ht="14.1" customHeight="1" x14ac:dyDescent="0.3">
      <c r="A23" s="13"/>
      <c r="B23" s="237"/>
      <c r="C23" s="29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296"/>
      <c r="O23" s="296"/>
      <c r="P23" s="312"/>
      <c r="Q23" s="313"/>
      <c r="R23" s="296"/>
      <c r="S23" s="296"/>
      <c r="T23" s="296"/>
      <c r="U23" s="296"/>
      <c r="V23" s="296"/>
      <c r="W23" s="296"/>
      <c r="X23" s="296"/>
      <c r="Y23" s="296"/>
      <c r="Z23" s="303"/>
      <c r="AA23" s="304"/>
      <c r="AB23" s="305"/>
      <c r="AC23" s="316"/>
      <c r="AD23" s="84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5"/>
      <c r="AZ23" s="17"/>
    </row>
    <row r="24" spans="1:52" ht="14.1" customHeight="1" x14ac:dyDescent="0.3">
      <c r="A24" s="13"/>
      <c r="B24" s="237"/>
      <c r="C24" s="29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296"/>
      <c r="O24" s="296"/>
      <c r="P24" s="297"/>
      <c r="Q24" s="309"/>
      <c r="R24" s="296"/>
      <c r="S24" s="296"/>
      <c r="T24" s="296"/>
      <c r="U24" s="296"/>
      <c r="V24" s="296"/>
      <c r="W24" s="296"/>
      <c r="X24" s="296"/>
      <c r="Y24" s="296"/>
      <c r="Z24" s="297"/>
      <c r="AA24" s="298"/>
      <c r="AB24" s="299"/>
      <c r="AC24" s="314" t="str">
        <f>IFERROR(VLOOKUP(B24,'P. Alteração fl.3 - Custos'!$A$4:$X$23,24,FALSE),"")</f>
        <v/>
      </c>
      <c r="AD24" s="86" t="s">
        <v>39</v>
      </c>
      <c r="AE24" s="77"/>
      <c r="AF24" s="77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9"/>
      <c r="AZ24" s="17"/>
    </row>
    <row r="25" spans="1:52" ht="14.1" customHeight="1" x14ac:dyDescent="0.3">
      <c r="A25" s="13"/>
      <c r="B25" s="237"/>
      <c r="C25" s="29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296"/>
      <c r="O25" s="296"/>
      <c r="P25" s="310"/>
      <c r="Q25" s="311"/>
      <c r="R25" s="296"/>
      <c r="S25" s="296"/>
      <c r="T25" s="296"/>
      <c r="U25" s="296"/>
      <c r="V25" s="296"/>
      <c r="W25" s="296"/>
      <c r="X25" s="296"/>
      <c r="Y25" s="296"/>
      <c r="Z25" s="300"/>
      <c r="AA25" s="301"/>
      <c r="AB25" s="302"/>
      <c r="AC25" s="315"/>
      <c r="AD25" s="80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2"/>
      <c r="AZ25" s="17"/>
    </row>
    <row r="26" spans="1:52" ht="14.1" customHeight="1" x14ac:dyDescent="0.3">
      <c r="A26" s="13"/>
      <c r="B26" s="237"/>
      <c r="C26" s="29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296"/>
      <c r="O26" s="296"/>
      <c r="P26" s="310"/>
      <c r="Q26" s="311"/>
      <c r="R26" s="296"/>
      <c r="S26" s="296"/>
      <c r="T26" s="296"/>
      <c r="U26" s="296"/>
      <c r="V26" s="296"/>
      <c r="W26" s="296"/>
      <c r="X26" s="296"/>
      <c r="Y26" s="296"/>
      <c r="Z26" s="300"/>
      <c r="AA26" s="301"/>
      <c r="AB26" s="302"/>
      <c r="AC26" s="315"/>
      <c r="AD26" s="80" t="s">
        <v>59</v>
      </c>
      <c r="AE26" s="81"/>
      <c r="AF26" s="81"/>
      <c r="AG26" s="81"/>
      <c r="AH26" s="83"/>
      <c r="AI26" s="83"/>
      <c r="AJ26" s="83"/>
      <c r="AK26" s="83"/>
      <c r="AL26" s="83"/>
      <c r="AM26" s="83"/>
      <c r="AN26" s="83"/>
      <c r="AO26" s="83"/>
      <c r="AP26" s="83"/>
      <c r="AQ26" s="81" t="s">
        <v>60</v>
      </c>
      <c r="AR26" s="81"/>
      <c r="AS26" s="81"/>
      <c r="AT26" s="83"/>
      <c r="AU26" s="83"/>
      <c r="AV26" s="83"/>
      <c r="AW26" s="83"/>
      <c r="AX26" s="83"/>
      <c r="AY26" s="82"/>
      <c r="AZ26" s="17"/>
    </row>
    <row r="27" spans="1:52" ht="14.1" customHeight="1" x14ac:dyDescent="0.3">
      <c r="A27" s="13"/>
      <c r="B27" s="237"/>
      <c r="C27" s="29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296"/>
      <c r="O27" s="296"/>
      <c r="P27" s="312"/>
      <c r="Q27" s="313"/>
      <c r="R27" s="296"/>
      <c r="S27" s="296"/>
      <c r="T27" s="296"/>
      <c r="U27" s="296"/>
      <c r="V27" s="296"/>
      <c r="W27" s="296"/>
      <c r="X27" s="296"/>
      <c r="Y27" s="296"/>
      <c r="Z27" s="303"/>
      <c r="AA27" s="304"/>
      <c r="AB27" s="305"/>
      <c r="AC27" s="316"/>
      <c r="AD27" s="84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5"/>
      <c r="AZ27" s="17"/>
    </row>
    <row r="28" spans="1:52" ht="14.1" customHeight="1" x14ac:dyDescent="0.3">
      <c r="A28" s="13"/>
      <c r="B28" s="237"/>
      <c r="C28" s="29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296"/>
      <c r="O28" s="296"/>
      <c r="P28" s="297"/>
      <c r="Q28" s="309"/>
      <c r="R28" s="296"/>
      <c r="S28" s="296"/>
      <c r="T28" s="296"/>
      <c r="U28" s="296"/>
      <c r="V28" s="296"/>
      <c r="W28" s="296"/>
      <c r="X28" s="296"/>
      <c r="Y28" s="296"/>
      <c r="Z28" s="297"/>
      <c r="AA28" s="298"/>
      <c r="AB28" s="299"/>
      <c r="AC28" s="314" t="str">
        <f>IFERROR(VLOOKUP(B28,'P. Alteração fl.3 - Custos'!$A$4:$X$23,24,FALSE),"")</f>
        <v/>
      </c>
      <c r="AD28" s="86" t="s">
        <v>39</v>
      </c>
      <c r="AE28" s="77"/>
      <c r="AF28" s="77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9"/>
      <c r="AZ28" s="17"/>
    </row>
    <row r="29" spans="1:52" ht="14.1" customHeight="1" x14ac:dyDescent="0.3">
      <c r="A29" s="13"/>
      <c r="B29" s="237"/>
      <c r="C29" s="29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296"/>
      <c r="O29" s="296"/>
      <c r="P29" s="310"/>
      <c r="Q29" s="311"/>
      <c r="R29" s="296"/>
      <c r="S29" s="296"/>
      <c r="T29" s="296"/>
      <c r="U29" s="296"/>
      <c r="V29" s="296"/>
      <c r="W29" s="296"/>
      <c r="X29" s="296"/>
      <c r="Y29" s="296"/>
      <c r="Z29" s="300"/>
      <c r="AA29" s="301"/>
      <c r="AB29" s="302"/>
      <c r="AC29" s="315"/>
      <c r="AD29" s="80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2"/>
      <c r="AZ29" s="17"/>
    </row>
    <row r="30" spans="1:52" ht="14.1" customHeight="1" x14ac:dyDescent="0.3">
      <c r="A30" s="13"/>
      <c r="B30" s="237"/>
      <c r="C30" s="29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296"/>
      <c r="O30" s="296"/>
      <c r="P30" s="310"/>
      <c r="Q30" s="311"/>
      <c r="R30" s="296"/>
      <c r="S30" s="296"/>
      <c r="T30" s="296"/>
      <c r="U30" s="296"/>
      <c r="V30" s="296"/>
      <c r="W30" s="296"/>
      <c r="X30" s="296"/>
      <c r="Y30" s="296"/>
      <c r="Z30" s="300"/>
      <c r="AA30" s="301"/>
      <c r="AB30" s="302"/>
      <c r="AC30" s="315"/>
      <c r="AD30" s="80" t="s">
        <v>59</v>
      </c>
      <c r="AE30" s="81"/>
      <c r="AF30" s="81"/>
      <c r="AG30" s="81"/>
      <c r="AH30" s="83"/>
      <c r="AI30" s="83"/>
      <c r="AJ30" s="83"/>
      <c r="AK30" s="83"/>
      <c r="AL30" s="83"/>
      <c r="AM30" s="83"/>
      <c r="AN30" s="83"/>
      <c r="AO30" s="83"/>
      <c r="AP30" s="83"/>
      <c r="AQ30" s="81" t="s">
        <v>60</v>
      </c>
      <c r="AR30" s="81"/>
      <c r="AS30" s="81"/>
      <c r="AT30" s="83"/>
      <c r="AU30" s="83"/>
      <c r="AV30" s="83"/>
      <c r="AW30" s="83"/>
      <c r="AX30" s="83"/>
      <c r="AY30" s="82"/>
      <c r="AZ30" s="17"/>
    </row>
    <row r="31" spans="1:52" ht="14.1" customHeight="1" x14ac:dyDescent="0.3">
      <c r="A31" s="13"/>
      <c r="B31" s="237"/>
      <c r="C31" s="29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296"/>
      <c r="O31" s="296"/>
      <c r="P31" s="312"/>
      <c r="Q31" s="313"/>
      <c r="R31" s="296"/>
      <c r="S31" s="296"/>
      <c r="T31" s="296"/>
      <c r="U31" s="296"/>
      <c r="V31" s="296"/>
      <c r="W31" s="296"/>
      <c r="X31" s="296"/>
      <c r="Y31" s="296"/>
      <c r="Z31" s="303"/>
      <c r="AA31" s="304"/>
      <c r="AB31" s="305"/>
      <c r="AC31" s="316"/>
      <c r="AD31" s="84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5"/>
      <c r="AZ31" s="17"/>
    </row>
    <row r="32" spans="1:52" ht="14.1" customHeight="1" x14ac:dyDescent="0.3">
      <c r="A32" s="13"/>
      <c r="B32" s="237"/>
      <c r="C32" s="29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296"/>
      <c r="O32" s="296"/>
      <c r="P32" s="297"/>
      <c r="Q32" s="309"/>
      <c r="R32" s="296"/>
      <c r="S32" s="296"/>
      <c r="T32" s="296"/>
      <c r="U32" s="296"/>
      <c r="V32" s="296"/>
      <c r="W32" s="296"/>
      <c r="X32" s="296"/>
      <c r="Y32" s="296"/>
      <c r="Z32" s="297"/>
      <c r="AA32" s="298"/>
      <c r="AB32" s="299"/>
      <c r="AC32" s="314" t="str">
        <f>IFERROR(VLOOKUP(B32,'P. Alteração fl.3 - Custos'!$A$4:$X$23,24,FALSE),"")</f>
        <v/>
      </c>
      <c r="AD32" s="86" t="s">
        <v>39</v>
      </c>
      <c r="AE32" s="77"/>
      <c r="AF32" s="77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9"/>
      <c r="AZ32" s="17"/>
    </row>
    <row r="33" spans="1:52" ht="14.1" customHeight="1" x14ac:dyDescent="0.3">
      <c r="A33" s="13"/>
      <c r="B33" s="237"/>
      <c r="C33" s="29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296"/>
      <c r="O33" s="296"/>
      <c r="P33" s="310"/>
      <c r="Q33" s="311"/>
      <c r="R33" s="296"/>
      <c r="S33" s="296"/>
      <c r="T33" s="296"/>
      <c r="U33" s="296"/>
      <c r="V33" s="296"/>
      <c r="W33" s="296"/>
      <c r="X33" s="296"/>
      <c r="Y33" s="296"/>
      <c r="Z33" s="300"/>
      <c r="AA33" s="301"/>
      <c r="AB33" s="302"/>
      <c r="AC33" s="315"/>
      <c r="AD33" s="80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2"/>
      <c r="AZ33" s="17"/>
    </row>
    <row r="34" spans="1:52" ht="14.1" customHeight="1" x14ac:dyDescent="0.3">
      <c r="A34" s="13"/>
      <c r="B34" s="237"/>
      <c r="C34" s="29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296"/>
      <c r="O34" s="296"/>
      <c r="P34" s="310"/>
      <c r="Q34" s="311"/>
      <c r="R34" s="296"/>
      <c r="S34" s="296"/>
      <c r="T34" s="296"/>
      <c r="U34" s="296"/>
      <c r="V34" s="296"/>
      <c r="W34" s="296"/>
      <c r="X34" s="296"/>
      <c r="Y34" s="296"/>
      <c r="Z34" s="300"/>
      <c r="AA34" s="301"/>
      <c r="AB34" s="302"/>
      <c r="AC34" s="315"/>
      <c r="AD34" s="80" t="s">
        <v>59</v>
      </c>
      <c r="AE34" s="81"/>
      <c r="AF34" s="81"/>
      <c r="AG34" s="81"/>
      <c r="AH34" s="83"/>
      <c r="AI34" s="83"/>
      <c r="AJ34" s="83"/>
      <c r="AK34" s="83"/>
      <c r="AL34" s="83"/>
      <c r="AM34" s="83"/>
      <c r="AN34" s="83"/>
      <c r="AO34" s="83"/>
      <c r="AP34" s="83"/>
      <c r="AQ34" s="81" t="s">
        <v>60</v>
      </c>
      <c r="AR34" s="81"/>
      <c r="AS34" s="81"/>
      <c r="AT34" s="83"/>
      <c r="AU34" s="83"/>
      <c r="AV34" s="83"/>
      <c r="AW34" s="83"/>
      <c r="AX34" s="83"/>
      <c r="AY34" s="82"/>
      <c r="AZ34" s="17"/>
    </row>
    <row r="35" spans="1:52" ht="14.1" customHeight="1" x14ac:dyDescent="0.3">
      <c r="A35" s="13"/>
      <c r="B35" s="237"/>
      <c r="C35" s="29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296"/>
      <c r="O35" s="296"/>
      <c r="P35" s="312"/>
      <c r="Q35" s="313"/>
      <c r="R35" s="296"/>
      <c r="S35" s="296"/>
      <c r="T35" s="296"/>
      <c r="U35" s="296"/>
      <c r="V35" s="296"/>
      <c r="W35" s="296"/>
      <c r="X35" s="296"/>
      <c r="Y35" s="296"/>
      <c r="Z35" s="303"/>
      <c r="AA35" s="304"/>
      <c r="AB35" s="305"/>
      <c r="AC35" s="316"/>
      <c r="AD35" s="84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5"/>
      <c r="AZ35" s="17"/>
    </row>
    <row r="36" spans="1:52" ht="14.1" customHeight="1" x14ac:dyDescent="0.3">
      <c r="A36" s="13"/>
      <c r="B36" s="237"/>
      <c r="C36" s="29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296"/>
      <c r="O36" s="296"/>
      <c r="P36" s="297"/>
      <c r="Q36" s="309"/>
      <c r="R36" s="296"/>
      <c r="S36" s="296"/>
      <c r="T36" s="296"/>
      <c r="U36" s="296"/>
      <c r="V36" s="296"/>
      <c r="W36" s="296"/>
      <c r="X36" s="296"/>
      <c r="Y36" s="296"/>
      <c r="Z36" s="297"/>
      <c r="AA36" s="298"/>
      <c r="AB36" s="299"/>
      <c r="AC36" s="314" t="str">
        <f>IFERROR(VLOOKUP(B36,'P. Alteração fl.3 - Custos'!$A$4:$X$23,24,FALSE),"")</f>
        <v/>
      </c>
      <c r="AD36" s="86" t="s">
        <v>39</v>
      </c>
      <c r="AE36" s="77"/>
      <c r="AF36" s="77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9"/>
      <c r="AZ36" s="17"/>
    </row>
    <row r="37" spans="1:52" ht="14.1" customHeight="1" x14ac:dyDescent="0.3">
      <c r="A37" s="13"/>
      <c r="B37" s="237"/>
      <c r="C37" s="29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296"/>
      <c r="O37" s="296"/>
      <c r="P37" s="310"/>
      <c r="Q37" s="311"/>
      <c r="R37" s="296"/>
      <c r="S37" s="296"/>
      <c r="T37" s="296"/>
      <c r="U37" s="296"/>
      <c r="V37" s="296"/>
      <c r="W37" s="296"/>
      <c r="X37" s="296"/>
      <c r="Y37" s="296"/>
      <c r="Z37" s="300"/>
      <c r="AA37" s="301"/>
      <c r="AB37" s="302"/>
      <c r="AC37" s="315"/>
      <c r="AD37" s="80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2"/>
      <c r="AZ37" s="17"/>
    </row>
    <row r="38" spans="1:52" ht="14.1" customHeight="1" x14ac:dyDescent="0.3">
      <c r="A38" s="13"/>
      <c r="B38" s="237"/>
      <c r="C38" s="29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296"/>
      <c r="O38" s="296"/>
      <c r="P38" s="310"/>
      <c r="Q38" s="311"/>
      <c r="R38" s="296"/>
      <c r="S38" s="296"/>
      <c r="T38" s="296"/>
      <c r="U38" s="296"/>
      <c r="V38" s="296"/>
      <c r="W38" s="296"/>
      <c r="X38" s="296"/>
      <c r="Y38" s="296"/>
      <c r="Z38" s="300"/>
      <c r="AA38" s="301"/>
      <c r="AB38" s="302"/>
      <c r="AC38" s="315"/>
      <c r="AD38" s="80" t="s">
        <v>59</v>
      </c>
      <c r="AE38" s="81"/>
      <c r="AF38" s="81"/>
      <c r="AG38" s="81"/>
      <c r="AH38" s="83"/>
      <c r="AI38" s="83"/>
      <c r="AJ38" s="83"/>
      <c r="AK38" s="83"/>
      <c r="AL38" s="83"/>
      <c r="AM38" s="83"/>
      <c r="AN38" s="83"/>
      <c r="AO38" s="83"/>
      <c r="AP38" s="83"/>
      <c r="AQ38" s="81" t="s">
        <v>60</v>
      </c>
      <c r="AR38" s="81"/>
      <c r="AS38" s="81"/>
      <c r="AT38" s="83"/>
      <c r="AU38" s="83"/>
      <c r="AV38" s="83"/>
      <c r="AW38" s="83"/>
      <c r="AX38" s="83"/>
      <c r="AY38" s="82"/>
      <c r="AZ38" s="17"/>
    </row>
    <row r="39" spans="1:52" ht="14.1" customHeight="1" x14ac:dyDescent="0.3">
      <c r="A39" s="13"/>
      <c r="B39" s="237"/>
      <c r="C39" s="29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296"/>
      <c r="O39" s="296"/>
      <c r="P39" s="312"/>
      <c r="Q39" s="313"/>
      <c r="R39" s="296"/>
      <c r="S39" s="296"/>
      <c r="T39" s="296"/>
      <c r="U39" s="296"/>
      <c r="V39" s="296"/>
      <c r="W39" s="296"/>
      <c r="X39" s="296"/>
      <c r="Y39" s="296"/>
      <c r="Z39" s="303"/>
      <c r="AA39" s="304"/>
      <c r="AB39" s="305"/>
      <c r="AC39" s="316"/>
      <c r="AD39" s="84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5"/>
      <c r="AZ39" s="17"/>
    </row>
    <row r="40" spans="1:52" ht="14.1" customHeight="1" x14ac:dyDescent="0.3">
      <c r="A40" s="13"/>
      <c r="B40" s="237"/>
      <c r="C40" s="29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296"/>
      <c r="O40" s="296"/>
      <c r="P40" s="297"/>
      <c r="Q40" s="309"/>
      <c r="R40" s="296"/>
      <c r="S40" s="296"/>
      <c r="T40" s="296"/>
      <c r="U40" s="296"/>
      <c r="V40" s="296"/>
      <c r="W40" s="296"/>
      <c r="X40" s="296"/>
      <c r="Y40" s="296"/>
      <c r="Z40" s="297"/>
      <c r="AA40" s="298"/>
      <c r="AB40" s="299"/>
      <c r="AC40" s="314" t="str">
        <f>IFERROR(VLOOKUP(B40,'P. Alteração fl.3 - Custos'!$A$4:$X$23,24,FALSE),"")</f>
        <v/>
      </c>
      <c r="AD40" s="86" t="s">
        <v>39</v>
      </c>
      <c r="AE40" s="77"/>
      <c r="AF40" s="77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9"/>
      <c r="AZ40" s="17"/>
    </row>
    <row r="41" spans="1:52" ht="14.1" customHeight="1" x14ac:dyDescent="0.3">
      <c r="A41" s="13"/>
      <c r="B41" s="237"/>
      <c r="C41" s="29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296"/>
      <c r="O41" s="296"/>
      <c r="P41" s="310"/>
      <c r="Q41" s="311"/>
      <c r="R41" s="296"/>
      <c r="S41" s="296"/>
      <c r="T41" s="296"/>
      <c r="U41" s="296"/>
      <c r="V41" s="296"/>
      <c r="W41" s="296"/>
      <c r="X41" s="296"/>
      <c r="Y41" s="296"/>
      <c r="Z41" s="300"/>
      <c r="AA41" s="301"/>
      <c r="AB41" s="302"/>
      <c r="AC41" s="315"/>
      <c r="AD41" s="80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2"/>
      <c r="AZ41" s="17"/>
    </row>
    <row r="42" spans="1:52" ht="14.1" customHeight="1" x14ac:dyDescent="0.3">
      <c r="A42" s="13"/>
      <c r="B42" s="237"/>
      <c r="C42" s="29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296"/>
      <c r="O42" s="296"/>
      <c r="P42" s="310"/>
      <c r="Q42" s="311"/>
      <c r="R42" s="296"/>
      <c r="S42" s="296"/>
      <c r="T42" s="296"/>
      <c r="U42" s="296"/>
      <c r="V42" s="296"/>
      <c r="W42" s="296"/>
      <c r="X42" s="296"/>
      <c r="Y42" s="296"/>
      <c r="Z42" s="300"/>
      <c r="AA42" s="301"/>
      <c r="AB42" s="302"/>
      <c r="AC42" s="315"/>
      <c r="AD42" s="80" t="s">
        <v>59</v>
      </c>
      <c r="AE42" s="81"/>
      <c r="AF42" s="81"/>
      <c r="AG42" s="81"/>
      <c r="AH42" s="83"/>
      <c r="AI42" s="83"/>
      <c r="AJ42" s="83"/>
      <c r="AK42" s="83"/>
      <c r="AL42" s="83"/>
      <c r="AM42" s="83"/>
      <c r="AN42" s="83"/>
      <c r="AO42" s="83"/>
      <c r="AP42" s="83"/>
      <c r="AQ42" s="81" t="s">
        <v>60</v>
      </c>
      <c r="AR42" s="81"/>
      <c r="AS42" s="81"/>
      <c r="AT42" s="83"/>
      <c r="AU42" s="83"/>
      <c r="AV42" s="83"/>
      <c r="AW42" s="83"/>
      <c r="AX42" s="83"/>
      <c r="AY42" s="82"/>
      <c r="AZ42" s="17"/>
    </row>
    <row r="43" spans="1:52" ht="14.1" customHeight="1" x14ac:dyDescent="0.3">
      <c r="A43" s="13"/>
      <c r="B43" s="237"/>
      <c r="C43" s="29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296"/>
      <c r="O43" s="296"/>
      <c r="P43" s="312"/>
      <c r="Q43" s="313"/>
      <c r="R43" s="296"/>
      <c r="S43" s="296"/>
      <c r="T43" s="296"/>
      <c r="U43" s="296"/>
      <c r="V43" s="296"/>
      <c r="W43" s="296"/>
      <c r="X43" s="296"/>
      <c r="Y43" s="296"/>
      <c r="Z43" s="303"/>
      <c r="AA43" s="304"/>
      <c r="AB43" s="305"/>
      <c r="AC43" s="316"/>
      <c r="AD43" s="84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5"/>
      <c r="AZ43" s="17"/>
    </row>
    <row r="44" spans="1:52" ht="14.1" customHeight="1" x14ac:dyDescent="0.3">
      <c r="A44" s="13"/>
      <c r="B44" s="237"/>
      <c r="C44" s="29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296"/>
      <c r="O44" s="296"/>
      <c r="P44" s="297"/>
      <c r="Q44" s="309"/>
      <c r="R44" s="296"/>
      <c r="S44" s="296"/>
      <c r="T44" s="296"/>
      <c r="U44" s="296"/>
      <c r="V44" s="296"/>
      <c r="W44" s="296"/>
      <c r="X44" s="296"/>
      <c r="Y44" s="296"/>
      <c r="Z44" s="297"/>
      <c r="AA44" s="298"/>
      <c r="AB44" s="299"/>
      <c r="AC44" s="314" t="str">
        <f>IFERROR(VLOOKUP(B44,'P. Alteração fl.3 - Custos'!$A$4:$X$23,24,FALSE),"")</f>
        <v/>
      </c>
      <c r="AD44" s="86" t="s">
        <v>39</v>
      </c>
      <c r="AE44" s="77"/>
      <c r="AF44" s="77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9"/>
      <c r="AZ44" s="17"/>
    </row>
    <row r="45" spans="1:52" ht="14.1" customHeight="1" x14ac:dyDescent="0.3">
      <c r="A45" s="13"/>
      <c r="B45" s="237"/>
      <c r="C45" s="29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296"/>
      <c r="O45" s="296"/>
      <c r="P45" s="310"/>
      <c r="Q45" s="311"/>
      <c r="R45" s="296"/>
      <c r="S45" s="296"/>
      <c r="T45" s="296"/>
      <c r="U45" s="296"/>
      <c r="V45" s="296"/>
      <c r="W45" s="296"/>
      <c r="X45" s="296"/>
      <c r="Y45" s="296"/>
      <c r="Z45" s="300"/>
      <c r="AA45" s="301"/>
      <c r="AB45" s="302"/>
      <c r="AC45" s="315"/>
      <c r="AD45" s="80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2"/>
      <c r="AZ45" s="17"/>
    </row>
    <row r="46" spans="1:52" ht="14.1" customHeight="1" x14ac:dyDescent="0.3">
      <c r="A46" s="13"/>
      <c r="B46" s="237"/>
      <c r="C46" s="29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296"/>
      <c r="O46" s="296"/>
      <c r="P46" s="310"/>
      <c r="Q46" s="311"/>
      <c r="R46" s="296"/>
      <c r="S46" s="296"/>
      <c r="T46" s="296"/>
      <c r="U46" s="296"/>
      <c r="V46" s="296"/>
      <c r="W46" s="296"/>
      <c r="X46" s="296"/>
      <c r="Y46" s="296"/>
      <c r="Z46" s="300"/>
      <c r="AA46" s="301"/>
      <c r="AB46" s="302"/>
      <c r="AC46" s="315"/>
      <c r="AD46" s="80" t="s">
        <v>59</v>
      </c>
      <c r="AE46" s="81"/>
      <c r="AF46" s="81"/>
      <c r="AG46" s="81"/>
      <c r="AH46" s="83"/>
      <c r="AI46" s="83"/>
      <c r="AJ46" s="83"/>
      <c r="AK46" s="83"/>
      <c r="AL46" s="83"/>
      <c r="AM46" s="83"/>
      <c r="AN46" s="83"/>
      <c r="AO46" s="83"/>
      <c r="AP46" s="83"/>
      <c r="AQ46" s="81" t="s">
        <v>60</v>
      </c>
      <c r="AR46" s="81"/>
      <c r="AS46" s="81"/>
      <c r="AT46" s="83"/>
      <c r="AU46" s="83"/>
      <c r="AV46" s="83"/>
      <c r="AW46" s="83"/>
      <c r="AX46" s="83"/>
      <c r="AY46" s="82"/>
      <c r="AZ46" s="17"/>
    </row>
    <row r="47" spans="1:52" ht="14.1" customHeight="1" x14ac:dyDescent="0.3">
      <c r="A47" s="13"/>
      <c r="B47" s="237"/>
      <c r="C47" s="29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296"/>
      <c r="O47" s="296"/>
      <c r="P47" s="312"/>
      <c r="Q47" s="313"/>
      <c r="R47" s="296"/>
      <c r="S47" s="296"/>
      <c r="T47" s="296"/>
      <c r="U47" s="296"/>
      <c r="V47" s="296"/>
      <c r="W47" s="296"/>
      <c r="X47" s="296"/>
      <c r="Y47" s="296"/>
      <c r="Z47" s="303"/>
      <c r="AA47" s="304"/>
      <c r="AB47" s="305"/>
      <c r="AC47" s="316"/>
      <c r="AD47" s="87"/>
      <c r="AE47" s="88"/>
      <c r="AF47" s="88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5"/>
      <c r="AZ47" s="17"/>
    </row>
    <row r="48" spans="1:52" x14ac:dyDescent="0.3">
      <c r="A48" s="6"/>
      <c r="B48" s="16" t="s">
        <v>281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2"/>
      <c r="AZ48" s="10"/>
    </row>
    <row r="49" spans="1:52" ht="9" customHeight="1" x14ac:dyDescent="0.3">
      <c r="A49" s="19"/>
      <c r="B49" s="1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20"/>
    </row>
    <row r="50" spans="1:52" ht="18" customHeight="1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x14ac:dyDescent="0.3">
      <c r="A51" s="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Y51" s="4"/>
      <c r="AZ51" s="10"/>
    </row>
    <row r="52" spans="1:52" x14ac:dyDescent="0.3">
      <c r="A52" s="6"/>
      <c r="B52" s="22" t="s">
        <v>29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Y52" s="4"/>
      <c r="AZ52" s="10"/>
    </row>
    <row r="53" spans="1:52" x14ac:dyDescent="0.3">
      <c r="A53" s="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Y53" s="4"/>
      <c r="AZ53" s="10"/>
    </row>
    <row r="54" spans="1:52" x14ac:dyDescent="0.3">
      <c r="A54" s="6"/>
      <c r="B54" s="4"/>
      <c r="C54" s="11" t="s">
        <v>30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Y54" s="4"/>
      <c r="AZ54" s="10"/>
    </row>
    <row r="55" spans="1:52" x14ac:dyDescent="0.3">
      <c r="A55" s="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Y55" s="4"/>
      <c r="AZ55" s="10"/>
    </row>
    <row r="56" spans="1:52" x14ac:dyDescent="0.3">
      <c r="A56" s="6"/>
      <c r="B56" s="4"/>
      <c r="C56" s="4"/>
      <c r="D56" s="11" t="s">
        <v>31</v>
      </c>
      <c r="E56" s="11" t="s">
        <v>32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Y56" s="4"/>
      <c r="AZ56" s="10"/>
    </row>
    <row r="57" spans="1:52" x14ac:dyDescent="0.3">
      <c r="A57" s="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Y57" s="4"/>
      <c r="AZ57" s="10"/>
    </row>
    <row r="58" spans="1:52" ht="12.75" customHeight="1" x14ac:dyDescent="0.3">
      <c r="A58" s="6"/>
      <c r="B58" s="4"/>
      <c r="C58" s="4"/>
      <c r="D58" s="11" t="s">
        <v>33</v>
      </c>
      <c r="E58" s="291" t="s">
        <v>34</v>
      </c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4"/>
      <c r="AY58" s="4"/>
      <c r="AZ58" s="10"/>
    </row>
    <row r="59" spans="1:52" x14ac:dyDescent="0.3">
      <c r="A59" s="6"/>
      <c r="B59" s="4"/>
      <c r="C59" s="4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4"/>
      <c r="AY59" s="4"/>
      <c r="AZ59" s="10"/>
    </row>
    <row r="60" spans="1:52" x14ac:dyDescent="0.3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Y60" s="4"/>
      <c r="AZ60" s="10"/>
    </row>
    <row r="61" spans="1:52" x14ac:dyDescent="0.3">
      <c r="A61" s="6"/>
      <c r="B61" s="4"/>
      <c r="C61" s="4"/>
      <c r="D61" s="23"/>
      <c r="E61" s="11"/>
      <c r="F61" s="4"/>
      <c r="G61" s="4"/>
      <c r="H61" s="4"/>
      <c r="I61" s="4"/>
      <c r="J61" s="4"/>
      <c r="K61" s="4"/>
      <c r="L61" s="4"/>
      <c r="M61" s="4"/>
      <c r="N61" s="4"/>
      <c r="O61" s="292"/>
      <c r="P61" s="292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Y61" s="4"/>
      <c r="AZ61" s="10"/>
    </row>
    <row r="62" spans="1:52" x14ac:dyDescent="0.3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Y62" s="4"/>
      <c r="AZ62" s="10"/>
    </row>
    <row r="63" spans="1:52" x14ac:dyDescent="0.3">
      <c r="A63" s="6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Y63" s="4"/>
      <c r="AZ63" s="10"/>
    </row>
    <row r="64" spans="1:52" x14ac:dyDescent="0.3">
      <c r="A64" s="6"/>
      <c r="B64" s="4"/>
      <c r="C64" s="4"/>
      <c r="D64" s="4"/>
      <c r="E64" s="4"/>
      <c r="F64" s="4"/>
      <c r="G64" s="4"/>
      <c r="H64" s="293" t="s">
        <v>35</v>
      </c>
      <c r="I64" s="293"/>
      <c r="J64" s="293"/>
      <c r="K64" s="293"/>
      <c r="L64" s="293"/>
      <c r="M64" s="293"/>
      <c r="N64" s="4"/>
      <c r="O64" s="4"/>
      <c r="P64" s="4"/>
      <c r="Q64" s="4"/>
      <c r="R64" s="4"/>
      <c r="S64" s="4"/>
      <c r="T64" s="4"/>
      <c r="U64" s="4"/>
      <c r="V64" s="4"/>
      <c r="W64" s="4"/>
      <c r="X64" s="290" t="s">
        <v>76</v>
      </c>
      <c r="Y64" s="290"/>
      <c r="Z64" s="290"/>
      <c r="AA64" s="290"/>
      <c r="AB64" s="290"/>
      <c r="AC64" s="24"/>
      <c r="AD64" s="4"/>
      <c r="AE64" s="4"/>
      <c r="AF64" s="4"/>
      <c r="AG64" s="4"/>
      <c r="AH64" s="4"/>
      <c r="AI64" s="4"/>
      <c r="AJ64" s="4"/>
      <c r="AK64" s="4"/>
      <c r="AL64" s="4"/>
      <c r="AM64" s="4"/>
      <c r="AY64" s="4"/>
      <c r="AZ64" s="10"/>
    </row>
    <row r="65" spans="1:52" x14ac:dyDescent="0.3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Y65" s="4"/>
      <c r="AZ65" s="10"/>
    </row>
    <row r="66" spans="1:52" x14ac:dyDescent="0.3">
      <c r="A66" s="6"/>
      <c r="B66" s="4"/>
      <c r="C66" s="4"/>
      <c r="D66" s="4"/>
      <c r="E66" s="4"/>
      <c r="F66" s="4"/>
      <c r="G66" s="4"/>
      <c r="H66" s="231" t="s">
        <v>56</v>
      </c>
      <c r="I66" s="231"/>
      <c r="J66" s="231"/>
      <c r="K66" s="231"/>
      <c r="L66" s="231"/>
      <c r="M66" s="231"/>
      <c r="N66" s="4"/>
      <c r="O66" s="4"/>
      <c r="P66" s="4"/>
      <c r="Q66" s="4"/>
      <c r="R66" s="4"/>
      <c r="S66" s="4"/>
      <c r="T66" s="4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Y66" s="4"/>
      <c r="AZ66" s="10"/>
    </row>
    <row r="67" spans="1:52" x14ac:dyDescent="0.3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Y67" s="4"/>
      <c r="AZ67" s="10"/>
    </row>
    <row r="68" spans="1:52" x14ac:dyDescent="0.3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Y68" s="4"/>
      <c r="AZ68" s="10"/>
    </row>
    <row r="69" spans="1:52" x14ac:dyDescent="0.3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Y69" s="4"/>
      <c r="AZ69" s="10"/>
    </row>
    <row r="70" spans="1:52" x14ac:dyDescent="0.3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Y70" s="4"/>
      <c r="AZ70" s="10"/>
    </row>
    <row r="71" spans="1:52" x14ac:dyDescent="0.3">
      <c r="A71" s="6"/>
      <c r="B71" s="4"/>
      <c r="C71" s="4"/>
      <c r="D71" s="4" t="s">
        <v>36</v>
      </c>
      <c r="E71" s="290" t="s">
        <v>67</v>
      </c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Y71" s="4"/>
      <c r="AZ71" s="10"/>
    </row>
    <row r="72" spans="1:52" ht="12.75" customHeight="1" x14ac:dyDescent="0.3">
      <c r="A72" s="6"/>
      <c r="B72" s="4"/>
      <c r="C72" s="4"/>
      <c r="D72" s="4"/>
      <c r="E72" s="294" t="s">
        <v>68</v>
      </c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4"/>
      <c r="AZ72" s="10"/>
    </row>
    <row r="73" spans="1:52" x14ac:dyDescent="0.3">
      <c r="A73" s="6"/>
      <c r="B73" s="4"/>
      <c r="C73" s="4"/>
      <c r="D73" s="4"/>
      <c r="E73" s="290" t="s">
        <v>37</v>
      </c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Y73" s="4"/>
      <c r="AZ73" s="10"/>
    </row>
    <row r="74" spans="1:52" x14ac:dyDescent="0.3">
      <c r="A74" s="6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Y74" s="4"/>
      <c r="AZ74" s="10"/>
    </row>
    <row r="75" spans="1:52" x14ac:dyDescent="0.3">
      <c r="A75" s="19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20"/>
    </row>
    <row r="76" spans="1:52" ht="12.75" customHeight="1" x14ac:dyDescent="0.3">
      <c r="AY76" s="4"/>
    </row>
    <row r="77" spans="1:52" ht="12.75" customHeight="1" x14ac:dyDescent="0.3">
      <c r="AY77" s="4"/>
    </row>
    <row r="78" spans="1:52" ht="12.75" customHeight="1" x14ac:dyDescent="0.3">
      <c r="AY78" s="4"/>
    </row>
    <row r="79" spans="1:52" ht="12.75" customHeight="1" x14ac:dyDescent="0.3">
      <c r="AY79" s="4"/>
    </row>
    <row r="80" spans="1:52" ht="12.75" customHeight="1" x14ac:dyDescent="0.3">
      <c r="AY80" s="4"/>
    </row>
    <row r="81" spans="51:51" x14ac:dyDescent="0.3">
      <c r="AY81" s="4"/>
    </row>
    <row r="82" spans="51:51" x14ac:dyDescent="0.3">
      <c r="AY82" s="4"/>
    </row>
    <row r="83" spans="51:51" x14ac:dyDescent="0.3">
      <c r="AY83" s="4"/>
    </row>
    <row r="84" spans="51:51" x14ac:dyDescent="0.3">
      <c r="AY84" s="4"/>
    </row>
    <row r="85" spans="51:51" x14ac:dyDescent="0.3">
      <c r="AY85" s="4"/>
    </row>
    <row r="86" spans="51:51" x14ac:dyDescent="0.3">
      <c r="AY86" s="4"/>
    </row>
    <row r="87" spans="51:51" ht="12.75" customHeight="1" x14ac:dyDescent="0.3">
      <c r="AY87" s="4"/>
    </row>
    <row r="88" spans="51:51" x14ac:dyDescent="0.3">
      <c r="AY88" s="4"/>
    </row>
    <row r="89" spans="51:51" x14ac:dyDescent="0.3">
      <c r="AY89" s="4"/>
    </row>
    <row r="90" spans="51:51" x14ac:dyDescent="0.3">
      <c r="AY90" s="4"/>
    </row>
    <row r="91" spans="51:51" ht="12.75" customHeight="1" x14ac:dyDescent="0.3">
      <c r="AY91" s="4"/>
    </row>
    <row r="92" spans="51:51" x14ac:dyDescent="0.3">
      <c r="AY92" s="4"/>
    </row>
    <row r="93" spans="51:51" ht="12.75" customHeight="1" x14ac:dyDescent="0.3">
      <c r="AY93" s="4"/>
    </row>
    <row r="94" spans="51:51" ht="12.75" customHeight="1" x14ac:dyDescent="0.3">
      <c r="AY94" s="4"/>
    </row>
    <row r="95" spans="51:51" x14ac:dyDescent="0.3">
      <c r="AY95" s="4"/>
    </row>
    <row r="96" spans="51:51" x14ac:dyDescent="0.3">
      <c r="AY96" s="4"/>
    </row>
    <row r="97" spans="51:51" x14ac:dyDescent="0.3">
      <c r="AY97" s="4"/>
    </row>
    <row r="98" spans="51:51" x14ac:dyDescent="0.3">
      <c r="AY98" s="4"/>
    </row>
    <row r="99" spans="51:51" x14ac:dyDescent="0.3">
      <c r="AY99" s="4"/>
    </row>
    <row r="100" spans="51:51" x14ac:dyDescent="0.3">
      <c r="AY100" s="4"/>
    </row>
    <row r="101" spans="51:51" x14ac:dyDescent="0.3">
      <c r="AY101" s="4"/>
    </row>
    <row r="102" spans="51:51" x14ac:dyDescent="0.3">
      <c r="AY102" s="4"/>
    </row>
    <row r="103" spans="51:51" x14ac:dyDescent="0.3">
      <c r="AY103" s="4"/>
    </row>
    <row r="104" spans="51:51" x14ac:dyDescent="0.3">
      <c r="AY104" s="4"/>
    </row>
    <row r="105" spans="51:51" x14ac:dyDescent="0.3">
      <c r="AY105" s="4"/>
    </row>
    <row r="106" spans="51:51" ht="12.75" customHeight="1" x14ac:dyDescent="0.3">
      <c r="AY106" s="4"/>
    </row>
    <row r="107" spans="51:51" x14ac:dyDescent="0.3">
      <c r="AY107" s="4"/>
    </row>
    <row r="108" spans="51:51" x14ac:dyDescent="0.3">
      <c r="AY108" s="4"/>
    </row>
    <row r="109" spans="51:51" x14ac:dyDescent="0.3">
      <c r="AY109" s="4"/>
    </row>
    <row r="110" spans="51:51" x14ac:dyDescent="0.3">
      <c r="AY110" s="4"/>
    </row>
    <row r="111" spans="51:51" x14ac:dyDescent="0.3">
      <c r="AY111" s="4"/>
    </row>
    <row r="112" spans="51:51" x14ac:dyDescent="0.3">
      <c r="AY112" s="4"/>
    </row>
    <row r="113" spans="51:51" x14ac:dyDescent="0.3">
      <c r="AY113" s="4"/>
    </row>
    <row r="114" spans="51:51" x14ac:dyDescent="0.3">
      <c r="AY114" s="4"/>
    </row>
    <row r="115" spans="51:51" x14ac:dyDescent="0.3">
      <c r="AY115" s="4"/>
    </row>
    <row r="116" spans="51:51" x14ac:dyDescent="0.3">
      <c r="AY116" s="4"/>
    </row>
    <row r="117" spans="51:51" x14ac:dyDescent="0.3">
      <c r="AY117" s="4"/>
    </row>
    <row r="118" spans="51:51" x14ac:dyDescent="0.3">
      <c r="AY118" s="4"/>
    </row>
    <row r="119" spans="51:51" x14ac:dyDescent="0.3">
      <c r="AY119" s="4"/>
    </row>
    <row r="120" spans="51:51" x14ac:dyDescent="0.3">
      <c r="AY120" s="4"/>
    </row>
    <row r="121" spans="51:51" x14ac:dyDescent="0.3">
      <c r="AY121" s="4"/>
    </row>
    <row r="122" spans="51:51" x14ac:dyDescent="0.3">
      <c r="AY122" s="4"/>
    </row>
    <row r="123" spans="51:51" x14ac:dyDescent="0.3">
      <c r="AY123" s="4"/>
    </row>
    <row r="124" spans="51:51" x14ac:dyDescent="0.3">
      <c r="AY124" s="4"/>
    </row>
    <row r="125" spans="51:51" x14ac:dyDescent="0.3">
      <c r="AY125" s="4"/>
    </row>
    <row r="126" spans="51:51" x14ac:dyDescent="0.3">
      <c r="AY126" s="4"/>
    </row>
    <row r="127" spans="51:51" x14ac:dyDescent="0.3">
      <c r="AY127" s="4"/>
    </row>
    <row r="128" spans="51:51" x14ac:dyDescent="0.3">
      <c r="AY128" s="4"/>
    </row>
    <row r="129" spans="51:51" x14ac:dyDescent="0.3">
      <c r="AY129" s="4"/>
    </row>
    <row r="130" spans="51:51" x14ac:dyDescent="0.3">
      <c r="AY130" s="4"/>
    </row>
    <row r="131" spans="51:51" x14ac:dyDescent="0.3">
      <c r="AY131" s="4"/>
    </row>
    <row r="132" spans="51:51" x14ac:dyDescent="0.3">
      <c r="AY132" s="4"/>
    </row>
    <row r="133" spans="51:51" x14ac:dyDescent="0.3">
      <c r="AY133" s="4"/>
    </row>
    <row r="134" spans="51:51" x14ac:dyDescent="0.3">
      <c r="AY134" s="4"/>
    </row>
    <row r="135" spans="51:51" x14ac:dyDescent="0.3">
      <c r="AY135" s="4"/>
    </row>
    <row r="136" spans="51:51" x14ac:dyDescent="0.3">
      <c r="AY136" s="4"/>
    </row>
    <row r="137" spans="51:51" x14ac:dyDescent="0.3">
      <c r="AY137" s="4"/>
    </row>
    <row r="138" spans="51:51" x14ac:dyDescent="0.3">
      <c r="AY138" s="4"/>
    </row>
    <row r="139" spans="51:51" x14ac:dyDescent="0.3">
      <c r="AY139" s="4"/>
    </row>
    <row r="140" spans="51:51" x14ac:dyDescent="0.3">
      <c r="AY140" s="4"/>
    </row>
    <row r="141" spans="51:51" x14ac:dyDescent="0.3">
      <c r="AY141" s="4"/>
    </row>
    <row r="142" spans="51:51" x14ac:dyDescent="0.3">
      <c r="AY142" s="4"/>
    </row>
    <row r="143" spans="51:51" x14ac:dyDescent="0.3">
      <c r="AY143" s="4"/>
    </row>
    <row r="144" spans="51:51" x14ac:dyDescent="0.3">
      <c r="AY144" s="4"/>
    </row>
    <row r="145" spans="51:51" x14ac:dyDescent="0.3">
      <c r="AY145" s="4"/>
    </row>
    <row r="146" spans="51:51" x14ac:dyDescent="0.3">
      <c r="AY146" s="4"/>
    </row>
    <row r="147" spans="51:51" x14ac:dyDescent="0.3">
      <c r="AY147" s="4"/>
    </row>
    <row r="148" spans="51:51" x14ac:dyDescent="0.3">
      <c r="AY148" s="4"/>
    </row>
    <row r="149" spans="51:51" x14ac:dyDescent="0.3">
      <c r="AY149" s="4"/>
    </row>
    <row r="150" spans="51:51" x14ac:dyDescent="0.3">
      <c r="AY150" s="4"/>
    </row>
    <row r="151" spans="51:51" x14ac:dyDescent="0.3">
      <c r="AY151" s="4"/>
    </row>
    <row r="152" spans="51:51" x14ac:dyDescent="0.3">
      <c r="AY152" s="4"/>
    </row>
  </sheetData>
  <sheetProtection algorithmName="SHA-512" hashValue="MnYZYHPfRtJHP2gVT0n9T7IHQ29gadheh2db1cP/emku8e2fkhgXwFiZOhjK8fLvLB7P5fyYRWy06LtXdV+3oA==" saltValue="Ok7VQBGcFPxP780IoRMhqQ==" spinCount="100000" sheet="1" objects="1" scenarios="1"/>
  <mergeCells count="110">
    <mergeCell ref="P44:Q47"/>
    <mergeCell ref="B20:C23"/>
    <mergeCell ref="D20:M23"/>
    <mergeCell ref="N20:O23"/>
    <mergeCell ref="P20:Q23"/>
    <mergeCell ref="R20:S23"/>
    <mergeCell ref="AC36:AC39"/>
    <mergeCell ref="AC40:AC43"/>
    <mergeCell ref="AC44:AC47"/>
    <mergeCell ref="W40:Y43"/>
    <mergeCell ref="B44:C47"/>
    <mergeCell ref="D44:M47"/>
    <mergeCell ref="N44:O47"/>
    <mergeCell ref="R44:S47"/>
    <mergeCell ref="Z40:AB43"/>
    <mergeCell ref="T44:V47"/>
    <mergeCell ref="W44:Y47"/>
    <mergeCell ref="Z44:AB47"/>
    <mergeCell ref="R40:S43"/>
    <mergeCell ref="T40:V43"/>
    <mergeCell ref="P24:Q27"/>
    <mergeCell ref="P28:Q31"/>
    <mergeCell ref="P32:Q35"/>
    <mergeCell ref="B36:C39"/>
    <mergeCell ref="AC8:AC11"/>
    <mergeCell ref="AC12:AC15"/>
    <mergeCell ref="AC16:AC19"/>
    <mergeCell ref="AC24:AC27"/>
    <mergeCell ref="AC28:AC31"/>
    <mergeCell ref="AC32:AC35"/>
    <mergeCell ref="R28:S31"/>
    <mergeCell ref="Z24:AB27"/>
    <mergeCell ref="T28:V31"/>
    <mergeCell ref="W28:Y31"/>
    <mergeCell ref="Z28:AB31"/>
    <mergeCell ref="R24:S27"/>
    <mergeCell ref="T24:V27"/>
    <mergeCell ref="W24:Y27"/>
    <mergeCell ref="Z12:AB15"/>
    <mergeCell ref="T16:V19"/>
    <mergeCell ref="W16:Y19"/>
    <mergeCell ref="T20:V23"/>
    <mergeCell ref="W20:Y23"/>
    <mergeCell ref="Z20:AB23"/>
    <mergeCell ref="AC20:AC23"/>
    <mergeCell ref="D36:M39"/>
    <mergeCell ref="N36:O39"/>
    <mergeCell ref="B40:C43"/>
    <mergeCell ref="D40:M43"/>
    <mergeCell ref="N40:O43"/>
    <mergeCell ref="P40:Q43"/>
    <mergeCell ref="Z32:AB35"/>
    <mergeCell ref="T36:V39"/>
    <mergeCell ref="W36:Y39"/>
    <mergeCell ref="Z36:AB39"/>
    <mergeCell ref="R32:S35"/>
    <mergeCell ref="T32:V35"/>
    <mergeCell ref="W32:Y35"/>
    <mergeCell ref="R36:S39"/>
    <mergeCell ref="P36:Q39"/>
    <mergeCell ref="B28:C31"/>
    <mergeCell ref="D28:M31"/>
    <mergeCell ref="N28:O31"/>
    <mergeCell ref="B32:C35"/>
    <mergeCell ref="D32:M35"/>
    <mergeCell ref="N32:O35"/>
    <mergeCell ref="B24:C27"/>
    <mergeCell ref="D24:M27"/>
    <mergeCell ref="N24:O27"/>
    <mergeCell ref="D8:M11"/>
    <mergeCell ref="N8:O11"/>
    <mergeCell ref="R8:S11"/>
    <mergeCell ref="N7:O7"/>
    <mergeCell ref="P7:Q7"/>
    <mergeCell ref="Z16:AB19"/>
    <mergeCell ref="B16:C19"/>
    <mergeCell ref="D16:M19"/>
    <mergeCell ref="N16:O19"/>
    <mergeCell ref="R16:S19"/>
    <mergeCell ref="B12:C15"/>
    <mergeCell ref="D12:M15"/>
    <mergeCell ref="N12:O15"/>
    <mergeCell ref="R12:S15"/>
    <mergeCell ref="P8:Q11"/>
    <mergeCell ref="P12:Q15"/>
    <mergeCell ref="P16:Q19"/>
    <mergeCell ref="AD5:AY7"/>
    <mergeCell ref="B7:C7"/>
    <mergeCell ref="D7:M7"/>
    <mergeCell ref="R7:S7"/>
    <mergeCell ref="B5:M6"/>
    <mergeCell ref="N5:S6"/>
    <mergeCell ref="T5:V7"/>
    <mergeCell ref="AC5:AC7"/>
    <mergeCell ref="E73:AV73"/>
    <mergeCell ref="X64:AB64"/>
    <mergeCell ref="E58:AL59"/>
    <mergeCell ref="H66:M66"/>
    <mergeCell ref="O61:P61"/>
    <mergeCell ref="H64:M64"/>
    <mergeCell ref="E72:AX72"/>
    <mergeCell ref="E71:AV71"/>
    <mergeCell ref="T8:V11"/>
    <mergeCell ref="T12:V15"/>
    <mergeCell ref="W8:Y11"/>
    <mergeCell ref="W12:Y15"/>
    <mergeCell ref="Z8:AB11"/>
    <mergeCell ref="W5:Y7"/>
    <mergeCell ref="Z5:AB7"/>
    <mergeCell ref="B8:C11"/>
  </mergeCells>
  <phoneticPr fontId="0" type="noConversion"/>
  <printOptions horizontalCentered="1"/>
  <pageMargins left="0.23622047244094491" right="0.15748031496062992" top="0.37" bottom="0.43" header="0.28999999999999998" footer="0.25"/>
  <pageSetup scale="69" orientation="portrait" r:id="rId1"/>
  <headerFooter alignWithMargins="0">
    <oddFooter>&amp;R&amp;6Cursos de Aprendizagem | Regulamento Específico 2016 - Anexo19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X28"/>
  <sheetViews>
    <sheetView workbookViewId="0">
      <selection activeCell="N2" sqref="N2"/>
    </sheetView>
  </sheetViews>
  <sheetFormatPr defaultRowHeight="13.2" x14ac:dyDescent="0.25"/>
  <cols>
    <col min="1" max="1" width="10.33203125" customWidth="1"/>
    <col min="2" max="2" width="14.6640625" customWidth="1"/>
    <col min="3" max="3" width="23.109375" customWidth="1"/>
    <col min="4" max="4" width="15.33203125" customWidth="1"/>
    <col min="5" max="5" width="11" customWidth="1"/>
    <col min="6" max="6" width="11.33203125" customWidth="1"/>
    <col min="7" max="7" width="11.5546875" customWidth="1"/>
    <col min="8" max="8" width="10.44140625" customWidth="1"/>
    <col min="9" max="9" width="9.88671875" customWidth="1"/>
    <col min="10" max="10" width="9.109375" customWidth="1"/>
    <col min="11" max="11" width="9.88671875" customWidth="1"/>
    <col min="12" max="12" width="8.6640625" customWidth="1"/>
    <col min="13" max="13" width="10" customWidth="1"/>
    <col min="14" max="14" width="8.6640625" customWidth="1"/>
    <col min="15" max="15" width="10.109375" customWidth="1"/>
    <col min="16" max="16" width="8.44140625" customWidth="1"/>
    <col min="17" max="17" width="10" customWidth="1"/>
    <col min="18" max="18" width="9.6640625" customWidth="1"/>
    <col min="19" max="19" width="10.109375" customWidth="1"/>
    <col min="20" max="20" width="9.109375" customWidth="1"/>
    <col min="21" max="21" width="10.5546875" customWidth="1"/>
    <col min="22" max="22" width="10" customWidth="1"/>
    <col min="23" max="23" width="9.33203125" customWidth="1"/>
  </cols>
  <sheetData>
    <row r="1" spans="1:24" x14ac:dyDescent="0.25">
      <c r="A1" s="55" t="s">
        <v>103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  <c r="N1" s="25"/>
      <c r="O1" s="25"/>
      <c r="P1" s="25"/>
      <c r="Q1" s="25"/>
      <c r="R1" s="25"/>
      <c r="S1" s="26"/>
      <c r="T1" s="26"/>
      <c r="U1" s="26"/>
      <c r="V1" s="26"/>
      <c r="W1" s="26"/>
    </row>
    <row r="2" spans="1:24" x14ac:dyDescent="0.25">
      <c r="A2" s="57"/>
      <c r="B2" s="57"/>
      <c r="C2" s="57"/>
      <c r="D2" s="57"/>
      <c r="E2" s="57"/>
      <c r="F2" s="58"/>
      <c r="G2" s="57"/>
      <c r="H2" s="57"/>
      <c r="I2" s="57"/>
      <c r="J2" s="57"/>
      <c r="K2" s="57"/>
      <c r="L2" s="57"/>
      <c r="M2" s="59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60" x14ac:dyDescent="0.25">
      <c r="A3" s="27" t="s">
        <v>81</v>
      </c>
      <c r="B3" s="28" t="s">
        <v>82</v>
      </c>
      <c r="C3" s="28" t="s">
        <v>83</v>
      </c>
      <c r="D3" s="28" t="s">
        <v>84</v>
      </c>
      <c r="E3" s="28" t="s">
        <v>85</v>
      </c>
      <c r="F3" s="28" t="s">
        <v>86</v>
      </c>
      <c r="G3" s="29" t="s">
        <v>273</v>
      </c>
      <c r="H3" s="28" t="s">
        <v>87</v>
      </c>
      <c r="I3" s="30" t="s">
        <v>274</v>
      </c>
      <c r="J3" s="28" t="s">
        <v>88</v>
      </c>
      <c r="K3" s="28" t="s">
        <v>89</v>
      </c>
      <c r="L3" s="28" t="s">
        <v>271</v>
      </c>
      <c r="M3" s="28" t="s">
        <v>272</v>
      </c>
      <c r="N3" s="70" t="s">
        <v>90</v>
      </c>
      <c r="O3" s="70" t="s">
        <v>304</v>
      </c>
      <c r="P3" s="70" t="s">
        <v>91</v>
      </c>
      <c r="Q3" s="71" t="s">
        <v>92</v>
      </c>
      <c r="R3" s="70" t="s">
        <v>106</v>
      </c>
      <c r="S3" s="70" t="s">
        <v>93</v>
      </c>
      <c r="T3" s="70" t="s">
        <v>94</v>
      </c>
      <c r="U3" s="70" t="s">
        <v>275</v>
      </c>
      <c r="V3" s="70" t="s">
        <v>104</v>
      </c>
      <c r="W3" s="70" t="s">
        <v>105</v>
      </c>
      <c r="X3" s="31" t="s">
        <v>278</v>
      </c>
    </row>
    <row r="4" spans="1:24" x14ac:dyDescent="0.25">
      <c r="A4" s="54"/>
      <c r="B4" s="33"/>
      <c r="C4" s="33"/>
      <c r="D4" s="34"/>
      <c r="E4" s="35"/>
      <c r="F4" s="35"/>
      <c r="G4" s="36"/>
      <c r="H4" s="37"/>
      <c r="I4" s="38"/>
      <c r="J4" s="39"/>
      <c r="K4" s="40"/>
      <c r="L4" s="40"/>
      <c r="M4" s="41"/>
      <c r="N4" s="42"/>
      <c r="O4" s="43">
        <f>IFERROR(VLOOKUP(C4,Folha1!K$4:L$160,2,FALSE),)</f>
        <v>0</v>
      </c>
      <c r="P4" s="43">
        <f t="shared" ref="P4:P23" si="0">O4/IF(MOD(YEAR(G4)-2000,4)=0,366,365)</f>
        <v>0</v>
      </c>
      <c r="Q4" s="44"/>
      <c r="R4" s="45">
        <f>IF(OR(ISBLANK($G4),$G4=0),0,H4-G4+1)</f>
        <v>0</v>
      </c>
      <c r="S4" s="46">
        <f>+$K4-$J4-Q4</f>
        <v>0</v>
      </c>
      <c r="T4" s="47">
        <f t="shared" ref="T4:T23" si="1">IF(ISBLANK(K4)=TRUE,0,IF((15-S4)&gt;0,15-S4,0))</f>
        <v>0</v>
      </c>
      <c r="U4" s="67"/>
      <c r="V4" s="48">
        <f t="shared" ref="V4:V23" si="2">ROUND(P4*(R4-I4)-5%*P4*(R4-I4)*T4,2)</f>
        <v>0</v>
      </c>
      <c r="W4" s="49"/>
      <c r="X4" s="75">
        <f>SUM(U4:W4)</f>
        <v>0</v>
      </c>
    </row>
    <row r="5" spans="1:24" x14ac:dyDescent="0.25">
      <c r="A5" s="54"/>
      <c r="B5" s="33"/>
      <c r="C5" s="33"/>
      <c r="D5" s="34"/>
      <c r="E5" s="35"/>
      <c r="F5" s="35"/>
      <c r="G5" s="36"/>
      <c r="H5" s="37"/>
      <c r="I5" s="38"/>
      <c r="J5" s="39"/>
      <c r="K5" s="40"/>
      <c r="L5" s="40"/>
      <c r="M5" s="41"/>
      <c r="N5" s="42"/>
      <c r="O5" s="43">
        <f>IFERROR(VLOOKUP(C5,Folha1!K$4:L$160,2,FALSE),)</f>
        <v>0</v>
      </c>
      <c r="P5" s="43">
        <f t="shared" si="0"/>
        <v>0</v>
      </c>
      <c r="Q5" s="44"/>
      <c r="R5" s="45">
        <f>IF(OR(ISBLANK($G5),$G5=0),0,H5-G5+1)</f>
        <v>0</v>
      </c>
      <c r="S5" s="46">
        <f t="shared" ref="S5:S23" si="3">+$K5-$J5-Q5</f>
        <v>0</v>
      </c>
      <c r="T5" s="47">
        <f t="shared" si="1"/>
        <v>0</v>
      </c>
      <c r="U5" s="67"/>
      <c r="V5" s="48">
        <f t="shared" si="2"/>
        <v>0</v>
      </c>
      <c r="W5" s="49"/>
      <c r="X5" s="75">
        <f t="shared" ref="X5:X23" si="4">SUM(U5:W5)</f>
        <v>0</v>
      </c>
    </row>
    <row r="6" spans="1:24" x14ac:dyDescent="0.25">
      <c r="A6" s="54"/>
      <c r="B6" s="33"/>
      <c r="C6" s="33"/>
      <c r="D6" s="34"/>
      <c r="E6" s="35"/>
      <c r="F6" s="35"/>
      <c r="G6" s="36"/>
      <c r="H6" s="37"/>
      <c r="I6" s="38"/>
      <c r="J6" s="39"/>
      <c r="K6" s="40"/>
      <c r="L6" s="40"/>
      <c r="M6" s="41"/>
      <c r="N6" s="42"/>
      <c r="O6" s="43">
        <f>IFERROR(VLOOKUP(C6,Folha1!K$4:L$160,2,FALSE),)</f>
        <v>0</v>
      </c>
      <c r="P6" s="43">
        <f t="shared" si="0"/>
        <v>0</v>
      </c>
      <c r="Q6" s="44"/>
      <c r="R6" s="45">
        <f t="shared" ref="R6:R23" si="5">IF(OR(ISBLANK($G6),$G6=0),0,H6-G6+1)</f>
        <v>0</v>
      </c>
      <c r="S6" s="46">
        <f t="shared" si="3"/>
        <v>0</v>
      </c>
      <c r="T6" s="47">
        <f t="shared" si="1"/>
        <v>0</v>
      </c>
      <c r="U6" s="67"/>
      <c r="V6" s="48">
        <f t="shared" si="2"/>
        <v>0</v>
      </c>
      <c r="W6" s="49"/>
      <c r="X6" s="75">
        <f t="shared" si="4"/>
        <v>0</v>
      </c>
    </row>
    <row r="7" spans="1:24" x14ac:dyDescent="0.25">
      <c r="A7" s="54"/>
      <c r="B7" s="33"/>
      <c r="C7" s="33"/>
      <c r="D7" s="34"/>
      <c r="E7" s="35"/>
      <c r="F7" s="35"/>
      <c r="G7" s="36"/>
      <c r="H7" s="37"/>
      <c r="I7" s="38"/>
      <c r="J7" s="39"/>
      <c r="K7" s="40"/>
      <c r="L7" s="40"/>
      <c r="M7" s="41"/>
      <c r="N7" s="42"/>
      <c r="O7" s="43">
        <f>IFERROR(VLOOKUP(C7,Folha1!K$4:L$160,2,FALSE),)</f>
        <v>0</v>
      </c>
      <c r="P7" s="43">
        <f t="shared" si="0"/>
        <v>0</v>
      </c>
      <c r="Q7" s="44"/>
      <c r="R7" s="45">
        <f t="shared" si="5"/>
        <v>0</v>
      </c>
      <c r="S7" s="46">
        <f t="shared" si="3"/>
        <v>0</v>
      </c>
      <c r="T7" s="47">
        <f t="shared" si="1"/>
        <v>0</v>
      </c>
      <c r="U7" s="67"/>
      <c r="V7" s="48">
        <f t="shared" si="2"/>
        <v>0</v>
      </c>
      <c r="W7" s="49"/>
      <c r="X7" s="75">
        <f t="shared" si="4"/>
        <v>0</v>
      </c>
    </row>
    <row r="8" spans="1:24" x14ac:dyDescent="0.25">
      <c r="A8" s="54"/>
      <c r="B8" s="33"/>
      <c r="C8" s="33"/>
      <c r="D8" s="34"/>
      <c r="E8" s="35"/>
      <c r="F8" s="35"/>
      <c r="G8" s="36"/>
      <c r="H8" s="37"/>
      <c r="I8" s="38"/>
      <c r="J8" s="39"/>
      <c r="K8" s="40"/>
      <c r="L8" s="40"/>
      <c r="M8" s="41"/>
      <c r="N8" s="42"/>
      <c r="O8" s="43">
        <f>IFERROR(VLOOKUP(C8,Folha1!K$4:L$160,2,FALSE),)</f>
        <v>0</v>
      </c>
      <c r="P8" s="43">
        <f t="shared" si="0"/>
        <v>0</v>
      </c>
      <c r="Q8" s="44"/>
      <c r="R8" s="45">
        <f t="shared" si="5"/>
        <v>0</v>
      </c>
      <c r="S8" s="46">
        <f t="shared" si="3"/>
        <v>0</v>
      </c>
      <c r="T8" s="47">
        <f t="shared" si="1"/>
        <v>0</v>
      </c>
      <c r="U8" s="67"/>
      <c r="V8" s="48">
        <f t="shared" si="2"/>
        <v>0</v>
      </c>
      <c r="W8" s="49"/>
      <c r="X8" s="75">
        <f t="shared" si="4"/>
        <v>0</v>
      </c>
    </row>
    <row r="9" spans="1:24" x14ac:dyDescent="0.25">
      <c r="A9" s="54"/>
      <c r="B9" s="33"/>
      <c r="C9" s="33"/>
      <c r="D9" s="34"/>
      <c r="E9" s="35"/>
      <c r="F9" s="35"/>
      <c r="G9" s="36"/>
      <c r="H9" s="37"/>
      <c r="I9" s="38"/>
      <c r="J9" s="39"/>
      <c r="K9" s="40"/>
      <c r="L9" s="40"/>
      <c r="M9" s="41"/>
      <c r="N9" s="42"/>
      <c r="O9" s="43">
        <f>IFERROR(VLOOKUP(C9,Folha1!K$4:L$160,2,FALSE),)</f>
        <v>0</v>
      </c>
      <c r="P9" s="43">
        <f t="shared" si="0"/>
        <v>0</v>
      </c>
      <c r="Q9" s="44"/>
      <c r="R9" s="45">
        <f t="shared" si="5"/>
        <v>0</v>
      </c>
      <c r="S9" s="46">
        <f t="shared" si="3"/>
        <v>0</v>
      </c>
      <c r="T9" s="47">
        <f t="shared" si="1"/>
        <v>0</v>
      </c>
      <c r="U9" s="67"/>
      <c r="V9" s="48">
        <f t="shared" si="2"/>
        <v>0</v>
      </c>
      <c r="W9" s="49"/>
      <c r="X9" s="75">
        <f t="shared" si="4"/>
        <v>0</v>
      </c>
    </row>
    <row r="10" spans="1:24" x14ac:dyDescent="0.25">
      <c r="A10" s="54"/>
      <c r="B10" s="33"/>
      <c r="C10" s="33"/>
      <c r="D10" s="34"/>
      <c r="E10" s="35"/>
      <c r="F10" s="35"/>
      <c r="G10" s="36"/>
      <c r="H10" s="37"/>
      <c r="I10" s="38"/>
      <c r="J10" s="39"/>
      <c r="K10" s="40"/>
      <c r="L10" s="40"/>
      <c r="M10" s="41"/>
      <c r="N10" s="42"/>
      <c r="O10" s="43">
        <f>IFERROR(VLOOKUP(C10,Folha1!K$4:L$160,2,FALSE),)</f>
        <v>0</v>
      </c>
      <c r="P10" s="43">
        <f t="shared" si="0"/>
        <v>0</v>
      </c>
      <c r="Q10" s="44"/>
      <c r="R10" s="45">
        <f t="shared" si="5"/>
        <v>0</v>
      </c>
      <c r="S10" s="46">
        <f t="shared" si="3"/>
        <v>0</v>
      </c>
      <c r="T10" s="47">
        <f t="shared" si="1"/>
        <v>0</v>
      </c>
      <c r="U10" s="67"/>
      <c r="V10" s="48">
        <f t="shared" si="2"/>
        <v>0</v>
      </c>
      <c r="W10" s="49"/>
      <c r="X10" s="75">
        <f t="shared" si="4"/>
        <v>0</v>
      </c>
    </row>
    <row r="11" spans="1:24" x14ac:dyDescent="0.25">
      <c r="A11" s="54"/>
      <c r="B11" s="33"/>
      <c r="C11" s="33"/>
      <c r="D11" s="34"/>
      <c r="E11" s="35"/>
      <c r="F11" s="35"/>
      <c r="G11" s="36"/>
      <c r="H11" s="37"/>
      <c r="I11" s="38"/>
      <c r="J11" s="39"/>
      <c r="K11" s="40"/>
      <c r="L11" s="40"/>
      <c r="M11" s="41"/>
      <c r="N11" s="42"/>
      <c r="O11" s="43">
        <f>IFERROR(VLOOKUP(C11,Folha1!K$4:L$160,2,FALSE),)</f>
        <v>0</v>
      </c>
      <c r="P11" s="43">
        <f t="shared" si="0"/>
        <v>0</v>
      </c>
      <c r="Q11" s="44"/>
      <c r="R11" s="45">
        <f t="shared" si="5"/>
        <v>0</v>
      </c>
      <c r="S11" s="46">
        <f t="shared" si="3"/>
        <v>0</v>
      </c>
      <c r="T11" s="47">
        <f t="shared" si="1"/>
        <v>0</v>
      </c>
      <c r="U11" s="67"/>
      <c r="V11" s="48">
        <f t="shared" si="2"/>
        <v>0</v>
      </c>
      <c r="W11" s="49"/>
      <c r="X11" s="75">
        <f t="shared" si="4"/>
        <v>0</v>
      </c>
    </row>
    <row r="12" spans="1:24" x14ac:dyDescent="0.25">
      <c r="A12" s="54"/>
      <c r="B12" s="33"/>
      <c r="C12" s="33"/>
      <c r="D12" s="34"/>
      <c r="E12" s="35"/>
      <c r="F12" s="35"/>
      <c r="G12" s="36"/>
      <c r="H12" s="37"/>
      <c r="I12" s="38"/>
      <c r="J12" s="39"/>
      <c r="K12" s="40"/>
      <c r="L12" s="40"/>
      <c r="M12" s="41"/>
      <c r="N12" s="42"/>
      <c r="O12" s="43">
        <f>IFERROR(VLOOKUP(C12,Folha1!K$4:L$160,2,FALSE),)</f>
        <v>0</v>
      </c>
      <c r="P12" s="43">
        <f t="shared" si="0"/>
        <v>0</v>
      </c>
      <c r="Q12" s="44"/>
      <c r="R12" s="45">
        <f t="shared" si="5"/>
        <v>0</v>
      </c>
      <c r="S12" s="46">
        <f t="shared" si="3"/>
        <v>0</v>
      </c>
      <c r="T12" s="47">
        <f t="shared" si="1"/>
        <v>0</v>
      </c>
      <c r="U12" s="67"/>
      <c r="V12" s="48">
        <f t="shared" si="2"/>
        <v>0</v>
      </c>
      <c r="W12" s="49"/>
      <c r="X12" s="75">
        <f t="shared" si="4"/>
        <v>0</v>
      </c>
    </row>
    <row r="13" spans="1:24" x14ac:dyDescent="0.25">
      <c r="A13" s="54"/>
      <c r="B13" s="33"/>
      <c r="C13" s="33"/>
      <c r="D13" s="34"/>
      <c r="E13" s="35"/>
      <c r="F13" s="35"/>
      <c r="G13" s="36"/>
      <c r="H13" s="37"/>
      <c r="I13" s="38"/>
      <c r="J13" s="39"/>
      <c r="K13" s="40"/>
      <c r="L13" s="40"/>
      <c r="M13" s="41"/>
      <c r="N13" s="42"/>
      <c r="O13" s="43">
        <f>IFERROR(VLOOKUP(C13,Folha1!K$4:L$160,2,FALSE),)</f>
        <v>0</v>
      </c>
      <c r="P13" s="43">
        <f t="shared" si="0"/>
        <v>0</v>
      </c>
      <c r="Q13" s="44"/>
      <c r="R13" s="45">
        <f t="shared" si="5"/>
        <v>0</v>
      </c>
      <c r="S13" s="46">
        <f t="shared" si="3"/>
        <v>0</v>
      </c>
      <c r="T13" s="47">
        <f t="shared" si="1"/>
        <v>0</v>
      </c>
      <c r="U13" s="67"/>
      <c r="V13" s="48">
        <f t="shared" si="2"/>
        <v>0</v>
      </c>
      <c r="W13" s="49"/>
      <c r="X13" s="75">
        <f t="shared" si="4"/>
        <v>0</v>
      </c>
    </row>
    <row r="14" spans="1:24" x14ac:dyDescent="0.25">
      <c r="A14" s="54"/>
      <c r="B14" s="33"/>
      <c r="C14" s="33"/>
      <c r="D14" s="34"/>
      <c r="E14" s="35"/>
      <c r="F14" s="35"/>
      <c r="G14" s="36"/>
      <c r="H14" s="37"/>
      <c r="I14" s="38"/>
      <c r="J14" s="39"/>
      <c r="K14" s="40"/>
      <c r="L14" s="40"/>
      <c r="M14" s="41"/>
      <c r="N14" s="42"/>
      <c r="O14" s="43">
        <f>IFERROR(VLOOKUP(C14,Folha1!K$4:L$160,2,FALSE),)</f>
        <v>0</v>
      </c>
      <c r="P14" s="43">
        <f t="shared" si="0"/>
        <v>0</v>
      </c>
      <c r="Q14" s="44"/>
      <c r="R14" s="45">
        <f t="shared" si="5"/>
        <v>0</v>
      </c>
      <c r="S14" s="46">
        <f t="shared" si="3"/>
        <v>0</v>
      </c>
      <c r="T14" s="47">
        <f t="shared" si="1"/>
        <v>0</v>
      </c>
      <c r="U14" s="67"/>
      <c r="V14" s="48">
        <f t="shared" si="2"/>
        <v>0</v>
      </c>
      <c r="W14" s="49"/>
      <c r="X14" s="75">
        <f t="shared" si="4"/>
        <v>0</v>
      </c>
    </row>
    <row r="15" spans="1:24" x14ac:dyDescent="0.25">
      <c r="A15" s="32"/>
      <c r="B15" s="33"/>
      <c r="C15" s="33"/>
      <c r="D15" s="34"/>
      <c r="E15" s="35"/>
      <c r="F15" s="35"/>
      <c r="G15" s="36"/>
      <c r="H15" s="37"/>
      <c r="I15" s="38"/>
      <c r="J15" s="39"/>
      <c r="K15" s="40"/>
      <c r="L15" s="40"/>
      <c r="M15" s="41"/>
      <c r="N15" s="42"/>
      <c r="O15" s="43">
        <f>IFERROR(VLOOKUP(C15,Folha1!K$4:L$160,2,FALSE),)</f>
        <v>0</v>
      </c>
      <c r="P15" s="43">
        <f t="shared" si="0"/>
        <v>0</v>
      </c>
      <c r="Q15" s="44"/>
      <c r="R15" s="45">
        <f t="shared" si="5"/>
        <v>0</v>
      </c>
      <c r="S15" s="46">
        <f t="shared" si="3"/>
        <v>0</v>
      </c>
      <c r="T15" s="47">
        <f t="shared" si="1"/>
        <v>0</v>
      </c>
      <c r="U15" s="67"/>
      <c r="V15" s="48">
        <f t="shared" si="2"/>
        <v>0</v>
      </c>
      <c r="W15" s="49"/>
      <c r="X15" s="75">
        <f t="shared" si="4"/>
        <v>0</v>
      </c>
    </row>
    <row r="16" spans="1:24" x14ac:dyDescent="0.25">
      <c r="A16" s="32"/>
      <c r="B16" s="33"/>
      <c r="C16" s="33"/>
      <c r="D16" s="34"/>
      <c r="E16" s="35"/>
      <c r="F16" s="35"/>
      <c r="G16" s="36"/>
      <c r="H16" s="37"/>
      <c r="I16" s="38"/>
      <c r="J16" s="39"/>
      <c r="K16" s="40"/>
      <c r="L16" s="40"/>
      <c r="M16" s="41"/>
      <c r="N16" s="42"/>
      <c r="O16" s="43">
        <f>IFERROR(VLOOKUP(C16,Folha1!K$4:L$160,2,FALSE),)</f>
        <v>0</v>
      </c>
      <c r="P16" s="43">
        <f t="shared" si="0"/>
        <v>0</v>
      </c>
      <c r="Q16" s="44"/>
      <c r="R16" s="45">
        <f t="shared" si="5"/>
        <v>0</v>
      </c>
      <c r="S16" s="46">
        <f t="shared" si="3"/>
        <v>0</v>
      </c>
      <c r="T16" s="47">
        <f t="shared" si="1"/>
        <v>0</v>
      </c>
      <c r="U16" s="67"/>
      <c r="V16" s="48">
        <f t="shared" si="2"/>
        <v>0</v>
      </c>
      <c r="W16" s="49"/>
      <c r="X16" s="75">
        <f t="shared" si="4"/>
        <v>0</v>
      </c>
    </row>
    <row r="17" spans="1:24" x14ac:dyDescent="0.25">
      <c r="A17" s="32"/>
      <c r="B17" s="33"/>
      <c r="C17" s="33"/>
      <c r="D17" s="34"/>
      <c r="E17" s="35"/>
      <c r="F17" s="35"/>
      <c r="G17" s="36"/>
      <c r="H17" s="37"/>
      <c r="I17" s="38"/>
      <c r="J17" s="39"/>
      <c r="K17" s="40"/>
      <c r="L17" s="40"/>
      <c r="M17" s="41"/>
      <c r="N17" s="42"/>
      <c r="O17" s="43">
        <f>IFERROR(VLOOKUP(C17,Folha1!K$4:L$160,2,FALSE),)</f>
        <v>0</v>
      </c>
      <c r="P17" s="43">
        <f t="shared" si="0"/>
        <v>0</v>
      </c>
      <c r="Q17" s="44"/>
      <c r="R17" s="45">
        <f t="shared" si="5"/>
        <v>0</v>
      </c>
      <c r="S17" s="46">
        <f t="shared" si="3"/>
        <v>0</v>
      </c>
      <c r="T17" s="47">
        <f t="shared" si="1"/>
        <v>0</v>
      </c>
      <c r="U17" s="67"/>
      <c r="V17" s="48">
        <f t="shared" si="2"/>
        <v>0</v>
      </c>
      <c r="W17" s="49"/>
      <c r="X17" s="75">
        <f t="shared" si="4"/>
        <v>0</v>
      </c>
    </row>
    <row r="18" spans="1:24" x14ac:dyDescent="0.25">
      <c r="A18" s="32"/>
      <c r="B18" s="33"/>
      <c r="C18" s="33"/>
      <c r="D18" s="34"/>
      <c r="E18" s="35"/>
      <c r="F18" s="35"/>
      <c r="G18" s="36"/>
      <c r="H18" s="37"/>
      <c r="I18" s="38"/>
      <c r="J18" s="39"/>
      <c r="K18" s="40"/>
      <c r="L18" s="40"/>
      <c r="M18" s="41"/>
      <c r="N18" s="42"/>
      <c r="O18" s="43">
        <f>IFERROR(VLOOKUP(C18,Folha1!K$4:L$160,2,FALSE),)</f>
        <v>0</v>
      </c>
      <c r="P18" s="43">
        <f t="shared" si="0"/>
        <v>0</v>
      </c>
      <c r="Q18" s="44"/>
      <c r="R18" s="45">
        <f t="shared" si="5"/>
        <v>0</v>
      </c>
      <c r="S18" s="46">
        <f t="shared" si="3"/>
        <v>0</v>
      </c>
      <c r="T18" s="47">
        <f t="shared" si="1"/>
        <v>0</v>
      </c>
      <c r="U18" s="67"/>
      <c r="V18" s="48">
        <f t="shared" si="2"/>
        <v>0</v>
      </c>
      <c r="W18" s="49"/>
      <c r="X18" s="75">
        <f t="shared" si="4"/>
        <v>0</v>
      </c>
    </row>
    <row r="19" spans="1:24" x14ac:dyDescent="0.25">
      <c r="A19" s="32"/>
      <c r="B19" s="33"/>
      <c r="C19" s="33"/>
      <c r="D19" s="34"/>
      <c r="E19" s="35"/>
      <c r="F19" s="35"/>
      <c r="G19" s="36"/>
      <c r="H19" s="37"/>
      <c r="I19" s="38"/>
      <c r="J19" s="39"/>
      <c r="K19" s="40"/>
      <c r="L19" s="40"/>
      <c r="M19" s="41"/>
      <c r="N19" s="42"/>
      <c r="O19" s="43">
        <f>IFERROR(VLOOKUP(C19,Folha1!K$4:L$160,2,FALSE),)</f>
        <v>0</v>
      </c>
      <c r="P19" s="43">
        <f t="shared" si="0"/>
        <v>0</v>
      </c>
      <c r="Q19" s="44"/>
      <c r="R19" s="45">
        <f t="shared" si="5"/>
        <v>0</v>
      </c>
      <c r="S19" s="46">
        <f t="shared" si="3"/>
        <v>0</v>
      </c>
      <c r="T19" s="47">
        <f t="shared" si="1"/>
        <v>0</v>
      </c>
      <c r="U19" s="67"/>
      <c r="V19" s="48">
        <f t="shared" si="2"/>
        <v>0</v>
      </c>
      <c r="W19" s="49"/>
      <c r="X19" s="75">
        <f t="shared" si="4"/>
        <v>0</v>
      </c>
    </row>
    <row r="20" spans="1:24" x14ac:dyDescent="0.25">
      <c r="A20" s="32"/>
      <c r="B20" s="33"/>
      <c r="C20" s="33"/>
      <c r="D20" s="34"/>
      <c r="E20" s="35"/>
      <c r="F20" s="35"/>
      <c r="G20" s="36"/>
      <c r="H20" s="37"/>
      <c r="I20" s="38"/>
      <c r="J20" s="39"/>
      <c r="K20" s="40"/>
      <c r="L20" s="40"/>
      <c r="M20" s="41"/>
      <c r="N20" s="42"/>
      <c r="O20" s="43">
        <f>IFERROR(VLOOKUP(C20,Folha1!K$4:L$160,2,FALSE),)</f>
        <v>0</v>
      </c>
      <c r="P20" s="43">
        <f t="shared" si="0"/>
        <v>0</v>
      </c>
      <c r="Q20" s="44"/>
      <c r="R20" s="45">
        <f t="shared" si="5"/>
        <v>0</v>
      </c>
      <c r="S20" s="46">
        <f t="shared" si="3"/>
        <v>0</v>
      </c>
      <c r="T20" s="47">
        <f t="shared" si="1"/>
        <v>0</v>
      </c>
      <c r="U20" s="67"/>
      <c r="V20" s="48">
        <f t="shared" si="2"/>
        <v>0</v>
      </c>
      <c r="W20" s="49"/>
      <c r="X20" s="75">
        <f t="shared" si="4"/>
        <v>0</v>
      </c>
    </row>
    <row r="21" spans="1:24" x14ac:dyDescent="0.25">
      <c r="A21" s="32"/>
      <c r="B21" s="33"/>
      <c r="C21" s="33"/>
      <c r="D21" s="34"/>
      <c r="E21" s="35"/>
      <c r="F21" s="35"/>
      <c r="G21" s="36"/>
      <c r="H21" s="37"/>
      <c r="I21" s="38"/>
      <c r="J21" s="39"/>
      <c r="K21" s="40"/>
      <c r="L21" s="40"/>
      <c r="M21" s="41"/>
      <c r="N21" s="42"/>
      <c r="O21" s="43">
        <f>IFERROR(VLOOKUP(C21,Folha1!K$4:L$160,2,FALSE),)</f>
        <v>0</v>
      </c>
      <c r="P21" s="43">
        <f t="shared" si="0"/>
        <v>0</v>
      </c>
      <c r="Q21" s="44"/>
      <c r="R21" s="45">
        <f t="shared" si="5"/>
        <v>0</v>
      </c>
      <c r="S21" s="46">
        <f t="shared" si="3"/>
        <v>0</v>
      </c>
      <c r="T21" s="47">
        <f t="shared" si="1"/>
        <v>0</v>
      </c>
      <c r="U21" s="67"/>
      <c r="V21" s="48">
        <f t="shared" si="2"/>
        <v>0</v>
      </c>
      <c r="W21" s="49"/>
      <c r="X21" s="75">
        <f t="shared" si="4"/>
        <v>0</v>
      </c>
    </row>
    <row r="22" spans="1:24" x14ac:dyDescent="0.25">
      <c r="A22" s="32"/>
      <c r="B22" s="33"/>
      <c r="C22" s="33"/>
      <c r="D22" s="34"/>
      <c r="E22" s="35"/>
      <c r="F22" s="35"/>
      <c r="G22" s="36"/>
      <c r="H22" s="37"/>
      <c r="I22" s="38"/>
      <c r="J22" s="39"/>
      <c r="K22" s="40"/>
      <c r="L22" s="40"/>
      <c r="M22" s="41"/>
      <c r="N22" s="42"/>
      <c r="O22" s="43">
        <f>IFERROR(VLOOKUP(C22,Folha1!K$4:L$160,2,FALSE),)</f>
        <v>0</v>
      </c>
      <c r="P22" s="43">
        <f t="shared" si="0"/>
        <v>0</v>
      </c>
      <c r="Q22" s="44"/>
      <c r="R22" s="45">
        <f t="shared" si="5"/>
        <v>0</v>
      </c>
      <c r="S22" s="46">
        <f t="shared" si="3"/>
        <v>0</v>
      </c>
      <c r="T22" s="47">
        <f t="shared" si="1"/>
        <v>0</v>
      </c>
      <c r="U22" s="67"/>
      <c r="V22" s="48">
        <f t="shared" si="2"/>
        <v>0</v>
      </c>
      <c r="W22" s="49"/>
      <c r="X22" s="75">
        <f t="shared" si="4"/>
        <v>0</v>
      </c>
    </row>
    <row r="23" spans="1:24" x14ac:dyDescent="0.25">
      <c r="A23" s="32"/>
      <c r="B23" s="33"/>
      <c r="C23" s="33"/>
      <c r="D23" s="34"/>
      <c r="E23" s="35"/>
      <c r="F23" s="35"/>
      <c r="G23" s="36"/>
      <c r="H23" s="37"/>
      <c r="I23" s="38"/>
      <c r="J23" s="39"/>
      <c r="K23" s="40"/>
      <c r="L23" s="40"/>
      <c r="M23" s="41"/>
      <c r="N23" s="42"/>
      <c r="O23" s="43">
        <f>IFERROR(VLOOKUP(C23,Folha1!K$4:L$160,2,FALSE),)</f>
        <v>0</v>
      </c>
      <c r="P23" s="43">
        <f t="shared" si="0"/>
        <v>0</v>
      </c>
      <c r="Q23" s="44"/>
      <c r="R23" s="45">
        <f t="shared" si="5"/>
        <v>0</v>
      </c>
      <c r="S23" s="46">
        <f t="shared" si="3"/>
        <v>0</v>
      </c>
      <c r="T23" s="47">
        <f t="shared" si="1"/>
        <v>0</v>
      </c>
      <c r="U23" s="67"/>
      <c r="V23" s="48">
        <f t="shared" si="2"/>
        <v>0</v>
      </c>
      <c r="W23" s="49"/>
      <c r="X23" s="75">
        <f t="shared" si="4"/>
        <v>0</v>
      </c>
    </row>
    <row r="24" spans="1:24" x14ac:dyDescent="0.25">
      <c r="C24" s="33"/>
      <c r="G24" s="26"/>
      <c r="H24" s="50" t="s">
        <v>102</v>
      </c>
      <c r="I24" s="51">
        <f>SUM(I4:I23)</f>
        <v>0</v>
      </c>
      <c r="J24" s="51">
        <f>SUM(J4:J23)</f>
        <v>0</v>
      </c>
      <c r="K24" s="51">
        <f t="shared" ref="K24:M24" si="6">SUM(K4:K23)</f>
        <v>0</v>
      </c>
      <c r="L24" s="51">
        <f t="shared" si="6"/>
        <v>0</v>
      </c>
      <c r="M24" s="51">
        <f t="shared" si="6"/>
        <v>0</v>
      </c>
      <c r="N24" s="52"/>
      <c r="O24" s="26"/>
      <c r="P24" s="26"/>
      <c r="Q24" s="26"/>
      <c r="R24" s="26"/>
      <c r="S24" s="26"/>
      <c r="T24" s="50" t="s">
        <v>102</v>
      </c>
      <c r="U24" s="68">
        <f>+SUMIF(U4:U23,"&gt;0",$U4:$U23)</f>
        <v>0</v>
      </c>
      <c r="V24" s="68">
        <f>+SUMIF(V4:V23,"&gt;0",$V4:$V23)</f>
        <v>0</v>
      </c>
      <c r="W24" s="69">
        <f>+SUMIF(W4:W23,"&gt;0",$W4:$W23)</f>
        <v>0</v>
      </c>
      <c r="X24" s="69">
        <f>+SUMIF(X4:X23,"&gt;0",$X4:$X23)</f>
        <v>0</v>
      </c>
    </row>
    <row r="25" spans="1:24" ht="13.8" x14ac:dyDescent="0.3">
      <c r="A25" s="317" t="s">
        <v>276</v>
      </c>
      <c r="B25" s="318"/>
      <c r="C25" s="318"/>
      <c r="D25" s="318"/>
      <c r="E25" s="318"/>
      <c r="F25" s="318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53"/>
      <c r="W25" s="53"/>
    </row>
    <row r="26" spans="1:24" ht="13.8" x14ac:dyDescent="0.3">
      <c r="A26" s="319"/>
      <c r="B26" s="319"/>
      <c r="C26" s="319"/>
      <c r="D26" s="319"/>
      <c r="E26" s="319"/>
      <c r="F26" s="319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53"/>
      <c r="W26" s="53"/>
    </row>
    <row r="27" spans="1:24" x14ac:dyDescent="0.25">
      <c r="A27" s="72" t="s">
        <v>277</v>
      </c>
      <c r="B27" s="73"/>
      <c r="C27" s="73"/>
      <c r="D27" s="73"/>
      <c r="E27" s="73"/>
      <c r="F27" s="73"/>
    </row>
    <row r="28" spans="1:24" x14ac:dyDescent="0.25">
      <c r="A28" s="74"/>
      <c r="B28" s="74"/>
      <c r="C28" s="74"/>
      <c r="D28" s="74"/>
      <c r="E28" s="74"/>
      <c r="F28" s="74"/>
    </row>
  </sheetData>
  <sheetProtection algorithmName="SHA-512" hashValue="RCX0StNdjMW5xe8gWKh7vVaomSSaeMxYyIvldKIf0Wb02+l9XIYwEC70mnb9WC4gXhm5BFldaEn5x9t5US5lvg==" saltValue="9qweRrMjgJ9z/v0PHjs2aA==" spinCount="100000" sheet="1" objects="1" scenarios="1"/>
  <mergeCells count="1">
    <mergeCell ref="A25:F26"/>
  </mergeCells>
  <dataValidations disablePrompts="1" count="2">
    <dataValidation type="whole" operator="lessThanOrEqual" allowBlank="1" showInputMessage="1" showErrorMessage="1" error="O nº de dias de suspensão não pode ser superior ao nº de dias do saldo." sqref="I4:I23" xr:uid="{00000000-0002-0000-0200-000000000000}">
      <formula1>R4</formula1>
    </dataValidation>
    <dataValidation type="decimal" operator="lessThanOrEqual" allowBlank="1" showInputMessage="1" showErrorMessage="1" error="O valor não pode ser superior ao custo unitário de referência (nº de dias de suspensão x custo/dia)" sqref="W4:X23" xr:uid="{00000000-0002-0000-0200-000001000000}">
      <formula1>ROUND(IF(ISBLANK(I4),0,I4)*P4,2)</formula1>
    </dataValidation>
  </dataValidations>
  <pageMargins left="0.35" right="0.28999999999999998" top="0.59" bottom="0.59" header="0.3" footer="0.3"/>
  <pageSetup paperSize="9" scale="5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200-000002000000}">
          <x14:formula1>
            <xm:f>Folha1!$Q$16:$Q$17</xm:f>
          </x14:formula1>
          <xm:sqref>D4:D23</xm:sqref>
        </x14:dataValidation>
        <x14:dataValidation type="list" allowBlank="1" showInputMessage="1" showErrorMessage="1" xr:uid="{00000000-0002-0000-0200-000005000000}">
          <x14:formula1>
            <xm:f>Folha1!$V$16:$V$18</xm:f>
          </x14:formula1>
          <xm:sqref>N4:N23</xm:sqref>
        </x14:dataValidation>
        <x14:dataValidation type="list" allowBlank="1" showInputMessage="1" showErrorMessage="1" xr:uid="{3F556EA2-4B49-4F4B-AE3A-5C85D524BDCD}">
          <x14:formula1>
            <xm:f>Folha1!$K$3:$K$160</xm:f>
          </x14:formula1>
          <xm:sqref>C4:C24</xm:sqref>
        </x14:dataValidation>
        <x14:dataValidation type="list" allowBlank="1" showInputMessage="1" showErrorMessage="1" xr:uid="{00000000-0002-0000-0200-000004000000}">
          <x14:formula1>
            <xm:f>Folha1!$B$3:$B$45</xm:f>
          </x14:formula1>
          <xm:sqref>B4:B23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1:Y172"/>
  <sheetViews>
    <sheetView workbookViewId="0">
      <selection activeCell="E22" sqref="E22"/>
    </sheetView>
  </sheetViews>
  <sheetFormatPr defaultRowHeight="13.2" x14ac:dyDescent="0.25"/>
  <cols>
    <col min="1" max="1" width="2.5546875" customWidth="1"/>
    <col min="9" max="9" width="2" customWidth="1"/>
    <col min="10" max="10" width="3.5546875" customWidth="1"/>
    <col min="11" max="11" width="69.44140625" customWidth="1"/>
    <col min="12" max="12" width="37.109375" bestFit="1" customWidth="1"/>
    <col min="16" max="16" width="5.6640625" customWidth="1"/>
    <col min="17" max="17" width="10.6640625" bestFit="1" customWidth="1"/>
  </cols>
  <sheetData>
    <row r="1" spans="1:25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25" ht="15.6" x14ac:dyDescent="0.3">
      <c r="A2" s="60"/>
      <c r="B2" s="320" t="s">
        <v>107</v>
      </c>
      <c r="C2" s="320"/>
      <c r="D2" s="320"/>
      <c r="E2" s="320"/>
      <c r="F2" s="320"/>
      <c r="G2" s="320"/>
      <c r="H2" s="320"/>
      <c r="I2" s="320"/>
      <c r="J2" s="60"/>
      <c r="K2" s="61" t="s">
        <v>108</v>
      </c>
      <c r="L2" s="62" t="s">
        <v>109</v>
      </c>
      <c r="M2" s="62"/>
      <c r="N2" s="62"/>
      <c r="O2" s="62"/>
      <c r="Q2" s="321" t="s">
        <v>109</v>
      </c>
      <c r="R2" s="321"/>
      <c r="S2" s="321"/>
      <c r="T2" s="321"/>
    </row>
    <row r="3" spans="1:25" x14ac:dyDescent="0.25">
      <c r="A3" s="60"/>
      <c r="B3" s="60" t="s">
        <v>110</v>
      </c>
      <c r="C3" s="60"/>
      <c r="D3" s="60"/>
      <c r="E3" s="60"/>
      <c r="F3" s="60"/>
      <c r="G3" s="60"/>
      <c r="H3" s="60"/>
      <c r="I3" s="60"/>
      <c r="J3" s="60"/>
      <c r="K3" s="60" t="s">
        <v>111</v>
      </c>
      <c r="L3" s="60"/>
      <c r="M3" s="60"/>
      <c r="N3" s="60"/>
      <c r="O3" s="60"/>
      <c r="P3" s="60"/>
      <c r="Q3" s="60"/>
      <c r="R3" s="60"/>
      <c r="S3" s="60"/>
      <c r="T3" s="60"/>
    </row>
    <row r="4" spans="1:25" x14ac:dyDescent="0.25">
      <c r="A4" s="60"/>
      <c r="B4" s="60" t="s">
        <v>319</v>
      </c>
      <c r="D4" s="60"/>
      <c r="E4" s="60"/>
      <c r="F4" s="60"/>
      <c r="G4" s="60"/>
      <c r="H4" s="60"/>
      <c r="I4" s="60"/>
      <c r="J4" s="60"/>
      <c r="K4" s="202" t="s">
        <v>307</v>
      </c>
      <c r="L4" s="204">
        <v>67310</v>
      </c>
      <c r="Q4" s="64">
        <v>59470</v>
      </c>
    </row>
    <row r="5" spans="1:25" x14ac:dyDescent="0.25">
      <c r="A5" s="60"/>
      <c r="B5" s="60" t="s">
        <v>112</v>
      </c>
      <c r="C5" s="60"/>
      <c r="D5" s="60"/>
      <c r="E5" s="60"/>
      <c r="F5" s="60"/>
      <c r="G5" s="60"/>
      <c r="H5" s="60"/>
      <c r="I5" s="60"/>
      <c r="J5" s="60"/>
      <c r="K5" s="203" t="s">
        <v>113</v>
      </c>
      <c r="L5" s="205">
        <v>72030</v>
      </c>
      <c r="Q5" s="64">
        <v>63550</v>
      </c>
    </row>
    <row r="6" spans="1:25" x14ac:dyDescent="0.25">
      <c r="A6" s="60"/>
      <c r="B6" s="65" t="s">
        <v>114</v>
      </c>
      <c r="C6" s="60"/>
      <c r="D6" s="60"/>
      <c r="E6" s="60"/>
      <c r="F6" s="60"/>
      <c r="G6" s="60"/>
      <c r="H6" s="60"/>
      <c r="I6" s="60"/>
      <c r="J6" s="60"/>
      <c r="K6" s="203" t="s">
        <v>115</v>
      </c>
      <c r="L6" s="205">
        <v>72030</v>
      </c>
      <c r="Q6" s="64">
        <v>67310</v>
      </c>
    </row>
    <row r="7" spans="1:25" x14ac:dyDescent="0.25">
      <c r="A7" s="60"/>
      <c r="B7" s="60" t="s">
        <v>116</v>
      </c>
      <c r="C7" s="60"/>
      <c r="D7" s="60"/>
      <c r="E7" s="60"/>
      <c r="F7" s="60"/>
      <c r="G7" s="60"/>
      <c r="H7" s="60"/>
      <c r="I7" s="60"/>
      <c r="J7" s="60"/>
      <c r="K7" s="203" t="s">
        <v>117</v>
      </c>
      <c r="L7" s="205">
        <v>59470</v>
      </c>
      <c r="Q7" s="64">
        <v>72030</v>
      </c>
    </row>
    <row r="8" spans="1:25" x14ac:dyDescent="0.25">
      <c r="A8" s="60"/>
      <c r="B8" s="60" t="s">
        <v>118</v>
      </c>
      <c r="C8" s="60"/>
      <c r="D8" s="60"/>
      <c r="E8" s="60"/>
      <c r="F8" s="60"/>
      <c r="G8" s="60"/>
      <c r="H8" s="60"/>
      <c r="I8" s="60"/>
      <c r="J8" s="60"/>
      <c r="K8" s="203" t="s">
        <v>124</v>
      </c>
      <c r="L8" s="205">
        <v>72030</v>
      </c>
      <c r="Q8" s="64"/>
    </row>
    <row r="9" spans="1:25" x14ac:dyDescent="0.25">
      <c r="A9" s="60"/>
      <c r="B9" s="60" t="s">
        <v>98</v>
      </c>
      <c r="C9" s="60"/>
      <c r="D9" s="60"/>
      <c r="E9" s="60"/>
      <c r="F9" s="60"/>
      <c r="G9" s="60"/>
      <c r="H9" s="60"/>
      <c r="I9" s="60"/>
      <c r="J9" s="60"/>
      <c r="K9" s="203" t="s">
        <v>126</v>
      </c>
      <c r="L9" s="205">
        <v>63550</v>
      </c>
      <c r="Q9" s="64"/>
    </row>
    <row r="10" spans="1:25" x14ac:dyDescent="0.25">
      <c r="A10" s="60"/>
      <c r="B10" s="60" t="s">
        <v>119</v>
      </c>
      <c r="C10" s="60"/>
      <c r="D10" s="60"/>
      <c r="E10" s="60"/>
      <c r="F10" s="60"/>
      <c r="G10" s="60"/>
      <c r="H10" s="60"/>
      <c r="I10" s="60"/>
      <c r="J10" s="60"/>
      <c r="K10" s="203" t="s">
        <v>282</v>
      </c>
      <c r="L10" s="205">
        <v>72030</v>
      </c>
      <c r="Q10" s="64"/>
    </row>
    <row r="11" spans="1:25" x14ac:dyDescent="0.25">
      <c r="A11" s="60"/>
      <c r="B11" s="60" t="s">
        <v>120</v>
      </c>
      <c r="C11" s="60"/>
      <c r="D11" s="60"/>
      <c r="E11" s="60"/>
      <c r="F11" s="60"/>
      <c r="G11" s="60"/>
      <c r="H11" s="60"/>
      <c r="I11" s="60"/>
      <c r="J11" s="60"/>
      <c r="K11" s="203" t="s">
        <v>283</v>
      </c>
      <c r="L11" s="205">
        <v>72030</v>
      </c>
      <c r="Q11" s="64">
        <v>65950</v>
      </c>
    </row>
    <row r="12" spans="1:25" x14ac:dyDescent="0.25">
      <c r="A12" s="60"/>
      <c r="B12" s="60" t="s">
        <v>121</v>
      </c>
      <c r="C12" s="60"/>
      <c r="D12" s="60"/>
      <c r="E12" s="60"/>
      <c r="F12" s="60"/>
      <c r="G12" s="60"/>
      <c r="H12" s="60"/>
      <c r="I12" s="60"/>
      <c r="J12" s="60"/>
      <c r="K12" s="202" t="s">
        <v>308</v>
      </c>
      <c r="L12" s="206">
        <v>59470</v>
      </c>
      <c r="Q12" s="64"/>
    </row>
    <row r="13" spans="1:25" x14ac:dyDescent="0.25">
      <c r="A13" s="60"/>
      <c r="B13" s="60" t="s">
        <v>122</v>
      </c>
      <c r="C13" s="60"/>
      <c r="D13" s="60"/>
      <c r="E13" s="60"/>
      <c r="F13" s="60"/>
      <c r="G13" s="60"/>
      <c r="H13" s="60"/>
      <c r="I13" s="60"/>
      <c r="J13" s="60"/>
      <c r="K13" s="203" t="s">
        <v>131</v>
      </c>
      <c r="L13" s="205">
        <v>67310</v>
      </c>
      <c r="Q13" s="64"/>
    </row>
    <row r="14" spans="1:25" ht="15.6" x14ac:dyDescent="0.3">
      <c r="A14" s="60"/>
      <c r="B14" s="60" t="s">
        <v>123</v>
      </c>
      <c r="C14" s="60"/>
      <c r="D14" s="60"/>
      <c r="E14" s="60"/>
      <c r="F14" s="60"/>
      <c r="G14" s="60"/>
      <c r="H14" s="60"/>
      <c r="I14" s="60"/>
      <c r="J14" s="60"/>
      <c r="K14" s="203" t="s">
        <v>134</v>
      </c>
      <c r="L14" s="205">
        <v>59470</v>
      </c>
      <c r="P14" s="64"/>
      <c r="Q14" s="322" t="s">
        <v>127</v>
      </c>
      <c r="R14" s="322"/>
      <c r="S14" s="322"/>
      <c r="T14" s="322"/>
      <c r="V14" s="323" t="s">
        <v>128</v>
      </c>
      <c r="W14" s="323"/>
      <c r="X14" s="323"/>
      <c r="Y14" s="323"/>
    </row>
    <row r="15" spans="1:25" x14ac:dyDescent="0.25">
      <c r="A15" s="60"/>
      <c r="B15" s="60" t="s">
        <v>125</v>
      </c>
      <c r="C15" s="60"/>
      <c r="D15" s="60"/>
      <c r="E15" s="60"/>
      <c r="F15" s="60"/>
      <c r="G15" s="60"/>
      <c r="H15" s="60"/>
      <c r="I15" s="60"/>
      <c r="J15" s="60"/>
      <c r="K15" s="203" t="s">
        <v>136</v>
      </c>
      <c r="L15" s="205">
        <v>59470</v>
      </c>
      <c r="P15" s="64"/>
    </row>
    <row r="16" spans="1:25" x14ac:dyDescent="0.25">
      <c r="A16" s="60"/>
      <c r="B16" s="60" t="s">
        <v>129</v>
      </c>
      <c r="C16" s="60"/>
      <c r="D16" s="60"/>
      <c r="E16" s="60"/>
      <c r="F16" s="60"/>
      <c r="G16" s="60"/>
      <c r="H16" s="60"/>
      <c r="I16" s="60"/>
      <c r="J16" s="60"/>
      <c r="K16" s="203" t="s">
        <v>138</v>
      </c>
      <c r="L16" s="205">
        <v>59470</v>
      </c>
      <c r="P16" s="64"/>
      <c r="Q16" s="60" t="s">
        <v>97</v>
      </c>
      <c r="V16">
        <v>1</v>
      </c>
    </row>
    <row r="17" spans="1:22" x14ac:dyDescent="0.25">
      <c r="A17" s="60"/>
      <c r="B17" s="60" t="s">
        <v>130</v>
      </c>
      <c r="C17" s="60"/>
      <c r="D17" s="60"/>
      <c r="E17" s="60"/>
      <c r="F17" s="60"/>
      <c r="G17" s="60"/>
      <c r="H17" s="60"/>
      <c r="I17" s="60"/>
      <c r="J17" s="60"/>
      <c r="K17" s="202" t="s">
        <v>309</v>
      </c>
      <c r="L17" s="206">
        <v>63550</v>
      </c>
      <c r="P17" s="64"/>
      <c r="Q17" s="60" t="s">
        <v>101</v>
      </c>
      <c r="V17">
        <v>2</v>
      </c>
    </row>
    <row r="18" spans="1:22" x14ac:dyDescent="0.25">
      <c r="A18" s="60"/>
      <c r="B18" s="60" t="s">
        <v>132</v>
      </c>
      <c r="C18" s="60"/>
      <c r="D18" s="60"/>
      <c r="E18" s="60"/>
      <c r="F18" s="60"/>
      <c r="G18" s="60"/>
      <c r="H18" s="60"/>
      <c r="I18" s="60"/>
      <c r="J18" s="60"/>
      <c r="K18" s="203" t="s">
        <v>140</v>
      </c>
      <c r="L18" s="205">
        <v>72030</v>
      </c>
      <c r="P18" s="64"/>
      <c r="Q18" s="60"/>
      <c r="V18">
        <v>3</v>
      </c>
    </row>
    <row r="19" spans="1:22" x14ac:dyDescent="0.25">
      <c r="A19" s="60"/>
      <c r="B19" s="60" t="s">
        <v>133</v>
      </c>
      <c r="C19" s="60"/>
      <c r="D19" s="60"/>
      <c r="E19" s="60"/>
      <c r="F19" s="60"/>
      <c r="G19" s="60"/>
      <c r="H19" s="60"/>
      <c r="I19" s="60"/>
      <c r="J19" s="60"/>
      <c r="K19" s="203" t="s">
        <v>142</v>
      </c>
      <c r="L19" s="205">
        <v>63550</v>
      </c>
      <c r="P19" s="64"/>
    </row>
    <row r="20" spans="1:22" x14ac:dyDescent="0.25">
      <c r="A20" s="60"/>
      <c r="B20" s="60" t="s">
        <v>135</v>
      </c>
      <c r="C20" s="60"/>
      <c r="D20" s="60"/>
      <c r="E20" s="60"/>
      <c r="F20" s="60"/>
      <c r="G20" s="60"/>
      <c r="H20" s="60"/>
      <c r="I20" s="60"/>
      <c r="J20" s="60"/>
      <c r="K20" s="203" t="s">
        <v>144</v>
      </c>
      <c r="L20" s="205">
        <v>63550</v>
      </c>
      <c r="P20" s="64"/>
      <c r="Q20" s="60"/>
    </row>
    <row r="21" spans="1:22" x14ac:dyDescent="0.25">
      <c r="A21" s="60"/>
      <c r="B21" s="60" t="s">
        <v>137</v>
      </c>
      <c r="C21" s="60"/>
      <c r="D21" s="60"/>
      <c r="E21" s="60"/>
      <c r="F21" s="60"/>
      <c r="G21" s="60"/>
      <c r="H21" s="60"/>
      <c r="I21" s="60"/>
      <c r="J21" s="60"/>
      <c r="K21" s="203" t="s">
        <v>146</v>
      </c>
      <c r="L21" s="205">
        <v>59470</v>
      </c>
      <c r="P21" s="64"/>
      <c r="Q21" s="60"/>
    </row>
    <row r="22" spans="1:22" x14ac:dyDescent="0.25">
      <c r="A22" s="60"/>
      <c r="B22" s="60" t="s">
        <v>139</v>
      </c>
      <c r="C22" s="60"/>
      <c r="D22" s="60"/>
      <c r="E22" s="60"/>
      <c r="F22" s="60"/>
      <c r="G22" s="60"/>
      <c r="H22" s="60"/>
      <c r="I22" s="60"/>
      <c r="J22" s="60"/>
      <c r="K22" s="203" t="s">
        <v>148</v>
      </c>
      <c r="L22" s="205">
        <v>59470</v>
      </c>
      <c r="P22" s="64"/>
    </row>
    <row r="23" spans="1:22" x14ac:dyDescent="0.25">
      <c r="A23" s="60"/>
      <c r="B23" s="60" t="s">
        <v>141</v>
      </c>
      <c r="C23" s="60"/>
      <c r="D23" s="60"/>
      <c r="E23" s="60"/>
      <c r="F23" s="60"/>
      <c r="G23" s="60"/>
      <c r="H23" s="60"/>
      <c r="I23" s="60"/>
      <c r="J23" s="60"/>
      <c r="K23" s="203" t="s">
        <v>150</v>
      </c>
      <c r="L23" s="205">
        <v>63550</v>
      </c>
      <c r="P23" s="64"/>
    </row>
    <row r="24" spans="1:22" x14ac:dyDescent="0.25">
      <c r="A24" s="60"/>
      <c r="B24" s="60" t="s">
        <v>143</v>
      </c>
      <c r="C24" s="60"/>
      <c r="D24" s="60"/>
      <c r="E24" s="60"/>
      <c r="F24" s="60"/>
      <c r="G24" s="60"/>
      <c r="H24" s="60"/>
      <c r="I24" s="60"/>
      <c r="J24" s="60"/>
      <c r="K24" s="203" t="s">
        <v>152</v>
      </c>
      <c r="L24" s="205">
        <v>72030</v>
      </c>
      <c r="P24" s="64"/>
    </row>
    <row r="25" spans="1:22" x14ac:dyDescent="0.25">
      <c r="A25" s="60"/>
      <c r="B25" s="60" t="s">
        <v>145</v>
      </c>
      <c r="C25" s="60"/>
      <c r="D25" s="60"/>
      <c r="E25" s="60"/>
      <c r="F25" s="60"/>
      <c r="G25" s="60"/>
      <c r="H25" s="60"/>
      <c r="I25" s="60"/>
      <c r="J25" s="60"/>
      <c r="K25" s="203" t="s">
        <v>154</v>
      </c>
      <c r="L25" s="205">
        <v>59470</v>
      </c>
      <c r="P25" s="64"/>
    </row>
    <row r="26" spans="1:22" x14ac:dyDescent="0.25">
      <c r="A26" s="60"/>
      <c r="B26" s="60" t="s">
        <v>147</v>
      </c>
      <c r="C26" s="60"/>
      <c r="D26" s="60"/>
      <c r="E26" s="60"/>
      <c r="F26" s="60"/>
      <c r="G26" s="60"/>
      <c r="H26" s="60"/>
      <c r="I26" s="60"/>
      <c r="J26" s="60"/>
      <c r="K26" s="203" t="s">
        <v>156</v>
      </c>
      <c r="L26" s="205">
        <v>63550</v>
      </c>
      <c r="P26" s="64"/>
    </row>
    <row r="27" spans="1:22" x14ac:dyDescent="0.25">
      <c r="A27" s="60"/>
      <c r="B27" s="60" t="s">
        <v>149</v>
      </c>
      <c r="C27" s="60"/>
      <c r="D27" s="60"/>
      <c r="E27" s="60"/>
      <c r="F27" s="60"/>
      <c r="G27" s="60"/>
      <c r="H27" s="60"/>
      <c r="I27" s="60"/>
      <c r="J27" s="60"/>
      <c r="K27" s="203" t="s">
        <v>158</v>
      </c>
      <c r="L27" s="205">
        <v>67310</v>
      </c>
      <c r="P27" s="64"/>
    </row>
    <row r="28" spans="1:22" x14ac:dyDescent="0.25">
      <c r="A28" s="60"/>
      <c r="B28" s="60" t="s">
        <v>151</v>
      </c>
      <c r="C28" s="60"/>
      <c r="D28" s="60"/>
      <c r="E28" s="60"/>
      <c r="F28" s="60"/>
      <c r="G28" s="60"/>
      <c r="H28" s="60"/>
      <c r="I28" s="60"/>
      <c r="J28" s="60"/>
      <c r="K28" s="203" t="s">
        <v>160</v>
      </c>
      <c r="L28" s="205">
        <v>72030</v>
      </c>
      <c r="P28" s="64"/>
    </row>
    <row r="29" spans="1:22" x14ac:dyDescent="0.25">
      <c r="A29" s="60"/>
      <c r="B29" s="60" t="s">
        <v>153</v>
      </c>
      <c r="C29" s="60"/>
      <c r="D29" s="60"/>
      <c r="E29" s="60"/>
      <c r="F29" s="60"/>
      <c r="G29" s="60"/>
      <c r="H29" s="60"/>
      <c r="I29" s="60"/>
      <c r="J29" s="60"/>
      <c r="K29" s="203" t="s">
        <v>162</v>
      </c>
      <c r="L29" s="205">
        <v>59470</v>
      </c>
      <c r="P29" s="64"/>
    </row>
    <row r="30" spans="1:22" x14ac:dyDescent="0.25">
      <c r="A30" s="60"/>
      <c r="B30" s="60" t="s">
        <v>155</v>
      </c>
      <c r="C30" s="60"/>
      <c r="D30" s="60"/>
      <c r="E30" s="60"/>
      <c r="F30" s="60"/>
      <c r="G30" s="60"/>
      <c r="H30" s="60"/>
      <c r="I30" s="60"/>
      <c r="J30" s="60"/>
      <c r="K30" s="203" t="s">
        <v>164</v>
      </c>
      <c r="L30" s="205">
        <v>59470</v>
      </c>
      <c r="P30" s="64"/>
    </row>
    <row r="31" spans="1:22" x14ac:dyDescent="0.25">
      <c r="A31" s="60"/>
      <c r="B31" s="60" t="s">
        <v>157</v>
      </c>
      <c r="C31" s="60"/>
      <c r="D31" s="60"/>
      <c r="E31" s="60"/>
      <c r="F31" s="60"/>
      <c r="G31" s="60"/>
      <c r="H31" s="60"/>
      <c r="I31" s="60"/>
      <c r="J31" s="60"/>
      <c r="K31" s="203" t="s">
        <v>284</v>
      </c>
      <c r="L31" s="205">
        <v>59470</v>
      </c>
      <c r="P31" s="64"/>
    </row>
    <row r="32" spans="1:22" x14ac:dyDescent="0.25">
      <c r="A32" s="60"/>
      <c r="B32" s="60" t="s">
        <v>159</v>
      </c>
      <c r="C32" s="60"/>
      <c r="D32" s="60"/>
      <c r="E32" s="60"/>
      <c r="F32" s="60"/>
      <c r="G32" s="60"/>
      <c r="H32" s="60"/>
      <c r="I32" s="60"/>
      <c r="J32" s="60"/>
      <c r="K32" s="203" t="s">
        <v>305</v>
      </c>
      <c r="L32" s="205">
        <v>59470</v>
      </c>
      <c r="P32" s="64"/>
    </row>
    <row r="33" spans="1:16" x14ac:dyDescent="0.25">
      <c r="A33" s="60"/>
      <c r="B33" s="60" t="s">
        <v>161</v>
      </c>
      <c r="C33" s="60"/>
      <c r="D33" s="60"/>
      <c r="E33" s="60"/>
      <c r="F33" s="60"/>
      <c r="G33" s="60"/>
      <c r="H33" s="60"/>
      <c r="I33" s="60"/>
      <c r="J33" s="60"/>
      <c r="K33" s="203" t="s">
        <v>167</v>
      </c>
      <c r="L33" s="205">
        <v>63550</v>
      </c>
      <c r="P33" s="64"/>
    </row>
    <row r="34" spans="1:16" x14ac:dyDescent="0.25">
      <c r="A34" s="60"/>
      <c r="B34" s="60" t="s">
        <v>163</v>
      </c>
      <c r="C34" s="60"/>
      <c r="D34" s="60"/>
      <c r="E34" s="60"/>
      <c r="F34" s="60"/>
      <c r="G34" s="60"/>
      <c r="H34" s="60"/>
      <c r="I34" s="60"/>
      <c r="J34" s="60"/>
      <c r="K34" s="203" t="s">
        <v>168</v>
      </c>
      <c r="L34" s="205">
        <v>72030</v>
      </c>
      <c r="P34" s="64"/>
    </row>
    <row r="35" spans="1:16" x14ac:dyDescent="0.25">
      <c r="A35" s="60"/>
      <c r="B35" s="60" t="s">
        <v>165</v>
      </c>
      <c r="C35" s="60"/>
      <c r="D35" s="60"/>
      <c r="E35" s="60"/>
      <c r="F35" s="60"/>
      <c r="G35" s="60"/>
      <c r="H35" s="60"/>
      <c r="I35" s="60"/>
      <c r="J35" s="60"/>
      <c r="K35" s="202" t="s">
        <v>310</v>
      </c>
      <c r="L35" s="204">
        <v>67310</v>
      </c>
      <c r="P35" s="64"/>
    </row>
    <row r="36" spans="1:16" x14ac:dyDescent="0.25">
      <c r="A36" s="60"/>
      <c r="B36" s="60" t="s">
        <v>166</v>
      </c>
      <c r="C36" s="60"/>
      <c r="D36" s="60"/>
      <c r="E36" s="60"/>
      <c r="F36" s="60"/>
      <c r="G36" s="60"/>
      <c r="H36" s="60"/>
      <c r="I36" s="60"/>
      <c r="J36" s="60"/>
      <c r="K36" s="202" t="s">
        <v>311</v>
      </c>
      <c r="L36" s="204">
        <v>67310</v>
      </c>
      <c r="P36" s="64"/>
    </row>
    <row r="37" spans="1:16" x14ac:dyDescent="0.25">
      <c r="A37" s="60"/>
      <c r="B37" s="60" t="s">
        <v>95</v>
      </c>
      <c r="C37" s="60"/>
      <c r="D37" s="60"/>
      <c r="E37" s="60"/>
      <c r="F37" s="60"/>
      <c r="G37" s="60"/>
      <c r="H37" s="60"/>
      <c r="I37" s="60"/>
      <c r="J37" s="60"/>
      <c r="K37" s="203" t="s">
        <v>172</v>
      </c>
      <c r="L37" s="205">
        <v>59470</v>
      </c>
    </row>
    <row r="38" spans="1:16" x14ac:dyDescent="0.25">
      <c r="A38" s="60"/>
      <c r="B38" s="60" t="s">
        <v>169</v>
      </c>
      <c r="C38" s="60"/>
      <c r="D38" s="60"/>
      <c r="E38" s="60"/>
      <c r="F38" s="60"/>
      <c r="G38" s="60"/>
      <c r="H38" s="60"/>
      <c r="I38" s="60"/>
      <c r="J38" s="60"/>
      <c r="K38" s="203" t="s">
        <v>174</v>
      </c>
      <c r="L38" s="205">
        <v>63550</v>
      </c>
      <c r="P38" s="64"/>
    </row>
    <row r="39" spans="1:16" x14ac:dyDescent="0.25">
      <c r="A39" s="60"/>
      <c r="B39" s="60" t="s">
        <v>170</v>
      </c>
      <c r="C39" s="60"/>
      <c r="D39" s="60"/>
      <c r="E39" s="60"/>
      <c r="F39" s="60"/>
      <c r="G39" s="60"/>
      <c r="H39" s="60"/>
      <c r="I39" s="60"/>
      <c r="J39" s="60"/>
      <c r="K39" s="203" t="s">
        <v>176</v>
      </c>
      <c r="L39" s="205">
        <v>67310</v>
      </c>
      <c r="P39" s="64"/>
    </row>
    <row r="40" spans="1:16" x14ac:dyDescent="0.25">
      <c r="A40" s="60"/>
      <c r="B40" s="60" t="s">
        <v>171</v>
      </c>
      <c r="C40" s="60"/>
      <c r="D40" s="60"/>
      <c r="E40" s="60"/>
      <c r="F40" s="60"/>
      <c r="G40" s="60"/>
      <c r="H40" s="60"/>
      <c r="I40" s="60"/>
      <c r="J40" s="60"/>
      <c r="K40" s="203" t="s">
        <v>178</v>
      </c>
      <c r="L40" s="205">
        <v>67310</v>
      </c>
      <c r="P40" s="64"/>
    </row>
    <row r="41" spans="1:16" x14ac:dyDescent="0.25">
      <c r="A41" s="60"/>
      <c r="B41" s="60" t="s">
        <v>173</v>
      </c>
      <c r="C41" s="60"/>
      <c r="D41" s="60"/>
      <c r="E41" s="60"/>
      <c r="F41" s="60"/>
      <c r="G41" s="60"/>
      <c r="H41" s="60"/>
      <c r="I41" s="60"/>
      <c r="J41" s="60"/>
      <c r="K41" s="203" t="s">
        <v>285</v>
      </c>
      <c r="L41" s="205">
        <v>59470</v>
      </c>
      <c r="P41" s="64"/>
    </row>
    <row r="42" spans="1:16" x14ac:dyDescent="0.25">
      <c r="A42" s="60"/>
      <c r="B42" s="60" t="s">
        <v>175</v>
      </c>
      <c r="C42" s="60"/>
      <c r="D42" s="60"/>
      <c r="E42" s="60"/>
      <c r="F42" s="60"/>
      <c r="G42" s="60"/>
      <c r="H42" s="60"/>
      <c r="I42" s="60"/>
      <c r="J42" s="60"/>
      <c r="K42" s="203" t="s">
        <v>183</v>
      </c>
      <c r="L42" s="205">
        <v>59470</v>
      </c>
      <c r="P42" s="64"/>
    </row>
    <row r="43" spans="1:16" x14ac:dyDescent="0.25">
      <c r="A43" s="60"/>
      <c r="B43" s="60" t="s">
        <v>177</v>
      </c>
      <c r="C43" s="60"/>
      <c r="D43" s="60"/>
      <c r="E43" s="60"/>
      <c r="F43" s="60"/>
      <c r="G43" s="60"/>
      <c r="H43" s="60"/>
      <c r="I43" s="60"/>
      <c r="J43" s="60"/>
      <c r="K43" s="202" t="s">
        <v>312</v>
      </c>
      <c r="L43" s="206">
        <v>59470</v>
      </c>
      <c r="P43" s="64"/>
    </row>
    <row r="44" spans="1:16" x14ac:dyDescent="0.25">
      <c r="A44" s="60"/>
      <c r="B44" s="60" t="s">
        <v>179</v>
      </c>
      <c r="C44" s="60"/>
      <c r="D44" s="60"/>
      <c r="E44" s="60"/>
      <c r="F44" s="60"/>
      <c r="G44" s="60"/>
      <c r="H44" s="60"/>
      <c r="I44" s="60"/>
      <c r="J44" s="60"/>
      <c r="K44" s="203" t="s">
        <v>286</v>
      </c>
      <c r="L44" s="205">
        <v>63550</v>
      </c>
      <c r="P44" s="64"/>
    </row>
    <row r="45" spans="1:16" x14ac:dyDescent="0.25">
      <c r="A45" s="60"/>
      <c r="B45" t="s">
        <v>180</v>
      </c>
      <c r="C45" s="60"/>
      <c r="D45" s="60"/>
      <c r="E45" s="60"/>
      <c r="F45" s="60"/>
      <c r="G45" s="60"/>
      <c r="H45" s="60"/>
      <c r="I45" s="60"/>
      <c r="J45" s="60"/>
      <c r="K45" s="203" t="s">
        <v>181</v>
      </c>
      <c r="L45" s="205">
        <v>59470</v>
      </c>
      <c r="P45" s="64"/>
    </row>
    <row r="46" spans="1:16" x14ac:dyDescent="0.25">
      <c r="A46" s="60"/>
      <c r="C46" s="60"/>
      <c r="D46" s="60"/>
      <c r="E46" s="60"/>
      <c r="F46" s="60"/>
      <c r="G46" s="60"/>
      <c r="H46" s="60"/>
      <c r="I46" s="60"/>
      <c r="J46" s="60"/>
      <c r="K46" s="203" t="s">
        <v>182</v>
      </c>
      <c r="L46" s="205">
        <v>67310</v>
      </c>
      <c r="P46" s="64"/>
    </row>
    <row r="47" spans="1:16" x14ac:dyDescent="0.25">
      <c r="A47" s="60"/>
      <c r="C47" s="60"/>
      <c r="D47" s="60"/>
      <c r="E47" s="60"/>
      <c r="F47" s="60"/>
      <c r="G47" s="60"/>
      <c r="H47" s="60"/>
      <c r="I47" s="60"/>
      <c r="J47" s="60"/>
      <c r="K47" s="203" t="s">
        <v>100</v>
      </c>
      <c r="L47" s="205">
        <v>72030</v>
      </c>
      <c r="P47" s="64"/>
    </row>
    <row r="48" spans="1:16" x14ac:dyDescent="0.25">
      <c r="A48" s="60"/>
      <c r="C48" s="60"/>
      <c r="D48" s="60"/>
      <c r="E48" s="60"/>
      <c r="F48" s="60"/>
      <c r="G48" s="60"/>
      <c r="H48" s="60"/>
      <c r="I48" s="60"/>
      <c r="J48" s="60"/>
      <c r="K48" s="203" t="s">
        <v>184</v>
      </c>
      <c r="L48" s="205">
        <v>67310</v>
      </c>
      <c r="P48" s="64"/>
    </row>
    <row r="49" spans="1:16" x14ac:dyDescent="0.25">
      <c r="A49" s="60"/>
      <c r="C49" s="60"/>
      <c r="D49" s="60"/>
      <c r="E49" s="60"/>
      <c r="F49" s="60"/>
      <c r="G49" s="60"/>
      <c r="H49" s="60"/>
      <c r="I49" s="60"/>
      <c r="J49" s="60"/>
      <c r="K49" s="203" t="s">
        <v>185</v>
      </c>
      <c r="L49" s="205">
        <v>63550</v>
      </c>
      <c r="P49" s="64"/>
    </row>
    <row r="50" spans="1:16" x14ac:dyDescent="0.25">
      <c r="A50" s="60"/>
      <c r="C50" s="60"/>
      <c r="D50" s="60"/>
      <c r="E50" s="60"/>
      <c r="F50" s="60"/>
      <c r="G50" s="60"/>
      <c r="H50" s="60"/>
      <c r="I50" s="60"/>
      <c r="J50" s="60"/>
      <c r="K50" s="203" t="s">
        <v>186</v>
      </c>
      <c r="L50" s="205">
        <v>63550</v>
      </c>
      <c r="P50" s="64"/>
    </row>
    <row r="51" spans="1:16" x14ac:dyDescent="0.25">
      <c r="A51" s="60"/>
      <c r="C51" s="60"/>
      <c r="D51" s="60"/>
      <c r="E51" s="60"/>
      <c r="F51" s="60"/>
      <c r="G51" s="60"/>
      <c r="H51" s="60"/>
      <c r="I51" s="60"/>
      <c r="J51" s="60"/>
      <c r="K51" s="203" t="s">
        <v>187</v>
      </c>
      <c r="L51" s="205">
        <v>67310</v>
      </c>
      <c r="P51" s="64"/>
    </row>
    <row r="52" spans="1:16" x14ac:dyDescent="0.25">
      <c r="A52" s="60"/>
      <c r="C52" s="60"/>
      <c r="D52" s="60"/>
      <c r="E52" s="60"/>
      <c r="F52" s="60"/>
      <c r="G52" s="60"/>
      <c r="H52" s="60"/>
      <c r="I52" s="60"/>
      <c r="J52" s="60"/>
      <c r="K52" s="203" t="s">
        <v>188</v>
      </c>
      <c r="L52" s="205">
        <v>63550</v>
      </c>
      <c r="P52" s="64"/>
    </row>
    <row r="53" spans="1:16" x14ac:dyDescent="0.25">
      <c r="A53" s="60"/>
      <c r="C53" s="60"/>
      <c r="D53" s="60"/>
      <c r="E53" s="60"/>
      <c r="F53" s="60"/>
      <c r="G53" s="60"/>
      <c r="H53" s="60"/>
      <c r="I53" s="60"/>
      <c r="J53" s="60"/>
      <c r="K53" s="203" t="s">
        <v>189</v>
      </c>
      <c r="L53" s="205">
        <v>67310</v>
      </c>
      <c r="P53" s="64"/>
    </row>
    <row r="54" spans="1:16" x14ac:dyDescent="0.25">
      <c r="A54" s="60"/>
      <c r="C54" s="60"/>
      <c r="D54" s="60"/>
      <c r="E54" s="60"/>
      <c r="F54" s="60"/>
      <c r="G54" s="60"/>
      <c r="H54" s="60"/>
      <c r="I54" s="60"/>
      <c r="J54" s="60"/>
      <c r="K54" s="203" t="s">
        <v>287</v>
      </c>
      <c r="L54" s="205">
        <v>72030</v>
      </c>
      <c r="P54" s="64"/>
    </row>
    <row r="55" spans="1:16" x14ac:dyDescent="0.25">
      <c r="A55" s="60"/>
      <c r="C55" s="60"/>
      <c r="D55" s="60"/>
      <c r="E55" s="60"/>
      <c r="F55" s="60"/>
      <c r="G55" s="60"/>
      <c r="H55" s="60"/>
      <c r="I55" s="60"/>
      <c r="J55" s="60"/>
      <c r="K55" s="203" t="s">
        <v>190</v>
      </c>
      <c r="L55" s="205">
        <v>72030</v>
      </c>
      <c r="P55" s="64"/>
    </row>
    <row r="56" spans="1:16" x14ac:dyDescent="0.25">
      <c r="A56" s="60"/>
      <c r="E56" s="60"/>
      <c r="F56" s="60"/>
      <c r="G56" s="60"/>
      <c r="H56" s="60"/>
      <c r="I56" s="60"/>
      <c r="J56" s="60"/>
      <c r="K56" s="203" t="s">
        <v>288</v>
      </c>
      <c r="L56" s="205">
        <v>72030</v>
      </c>
      <c r="P56" s="64"/>
    </row>
    <row r="57" spans="1:16" x14ac:dyDescent="0.25">
      <c r="A57" s="60"/>
      <c r="C57" s="60"/>
      <c r="D57" s="60"/>
      <c r="E57" s="60"/>
      <c r="F57" s="60"/>
      <c r="G57" s="60"/>
      <c r="H57" s="60"/>
      <c r="I57" s="60"/>
      <c r="J57" s="60"/>
      <c r="K57" s="203" t="s">
        <v>289</v>
      </c>
      <c r="L57" s="205">
        <v>72030</v>
      </c>
      <c r="P57" s="64"/>
    </row>
    <row r="58" spans="1:16" x14ac:dyDescent="0.25">
      <c r="B58" s="60"/>
      <c r="K58" s="203" t="s">
        <v>191</v>
      </c>
      <c r="L58" s="205">
        <v>59470</v>
      </c>
      <c r="P58" s="64"/>
    </row>
    <row r="59" spans="1:16" x14ac:dyDescent="0.25">
      <c r="K59" s="203" t="s">
        <v>192</v>
      </c>
      <c r="L59" s="205">
        <v>59470</v>
      </c>
      <c r="P59" s="64"/>
    </row>
    <row r="60" spans="1:16" x14ac:dyDescent="0.25">
      <c r="K60" s="203" t="s">
        <v>193</v>
      </c>
      <c r="L60" s="205">
        <v>63550</v>
      </c>
      <c r="P60" s="64"/>
    </row>
    <row r="61" spans="1:16" x14ac:dyDescent="0.25">
      <c r="K61" s="203" t="s">
        <v>194</v>
      </c>
      <c r="L61" s="205">
        <v>63550</v>
      </c>
      <c r="P61" s="64"/>
    </row>
    <row r="62" spans="1:16" x14ac:dyDescent="0.25">
      <c r="K62" s="203" t="s">
        <v>195</v>
      </c>
      <c r="L62" s="205">
        <v>63550</v>
      </c>
      <c r="P62" s="64"/>
    </row>
    <row r="63" spans="1:16" x14ac:dyDescent="0.25">
      <c r="K63" s="203" t="s">
        <v>196</v>
      </c>
      <c r="L63" s="205">
        <v>63550</v>
      </c>
      <c r="P63" s="64"/>
    </row>
    <row r="64" spans="1:16" x14ac:dyDescent="0.25">
      <c r="K64" s="203" t="s">
        <v>197</v>
      </c>
      <c r="L64" s="205">
        <v>63550</v>
      </c>
      <c r="P64" s="64"/>
    </row>
    <row r="65" spans="11:16" x14ac:dyDescent="0.25">
      <c r="K65" s="203" t="s">
        <v>198</v>
      </c>
      <c r="L65" s="205">
        <v>63550</v>
      </c>
      <c r="P65" s="64"/>
    </row>
    <row r="66" spans="11:16" x14ac:dyDescent="0.25">
      <c r="K66" s="203" t="s">
        <v>199</v>
      </c>
      <c r="L66" s="205">
        <v>63550</v>
      </c>
      <c r="P66" s="64"/>
    </row>
    <row r="67" spans="11:16" x14ac:dyDescent="0.25">
      <c r="K67" s="203" t="s">
        <v>200</v>
      </c>
      <c r="L67" s="205">
        <v>67310</v>
      </c>
      <c r="P67" s="64"/>
    </row>
    <row r="68" spans="11:16" x14ac:dyDescent="0.25">
      <c r="K68" s="203" t="s">
        <v>201</v>
      </c>
      <c r="L68" s="205">
        <v>72030</v>
      </c>
      <c r="P68" s="64"/>
    </row>
    <row r="69" spans="11:16" x14ac:dyDescent="0.25">
      <c r="K69" s="203" t="s">
        <v>202</v>
      </c>
      <c r="L69" s="205">
        <v>72030</v>
      </c>
      <c r="P69" s="64"/>
    </row>
    <row r="70" spans="11:16" x14ac:dyDescent="0.25">
      <c r="K70" s="203" t="s">
        <v>203</v>
      </c>
      <c r="L70" s="205">
        <v>72030</v>
      </c>
      <c r="P70" s="64"/>
    </row>
    <row r="71" spans="11:16" x14ac:dyDescent="0.25">
      <c r="K71" s="203" t="s">
        <v>204</v>
      </c>
      <c r="L71" s="205">
        <v>72030</v>
      </c>
      <c r="P71" s="64"/>
    </row>
    <row r="72" spans="11:16" x14ac:dyDescent="0.25">
      <c r="K72" s="203" t="s">
        <v>205</v>
      </c>
      <c r="L72" s="205">
        <v>67310</v>
      </c>
      <c r="P72" s="64"/>
    </row>
    <row r="73" spans="11:16" x14ac:dyDescent="0.25">
      <c r="K73" s="203" t="s">
        <v>206</v>
      </c>
      <c r="L73" s="205">
        <v>59470</v>
      </c>
      <c r="P73" s="64"/>
    </row>
    <row r="74" spans="11:16" x14ac:dyDescent="0.25">
      <c r="K74" s="203" t="s">
        <v>207</v>
      </c>
      <c r="L74" s="205">
        <v>63550</v>
      </c>
      <c r="P74" s="64"/>
    </row>
    <row r="75" spans="11:16" x14ac:dyDescent="0.25">
      <c r="K75" s="203" t="s">
        <v>208</v>
      </c>
      <c r="L75" s="205">
        <v>67310</v>
      </c>
      <c r="P75" s="64"/>
    </row>
    <row r="76" spans="11:16" x14ac:dyDescent="0.25">
      <c r="K76" s="203" t="s">
        <v>209</v>
      </c>
      <c r="L76" s="205">
        <v>72030</v>
      </c>
      <c r="P76" s="64"/>
    </row>
    <row r="77" spans="11:16" x14ac:dyDescent="0.25">
      <c r="K77" s="203" t="s">
        <v>210</v>
      </c>
      <c r="L77" s="205">
        <v>67310</v>
      </c>
      <c r="P77" s="64"/>
    </row>
    <row r="78" spans="11:16" x14ac:dyDescent="0.25">
      <c r="K78" s="203" t="s">
        <v>290</v>
      </c>
      <c r="L78" s="205">
        <v>59470</v>
      </c>
      <c r="P78" s="64"/>
    </row>
    <row r="79" spans="11:16" x14ac:dyDescent="0.25">
      <c r="K79" s="203" t="s">
        <v>211</v>
      </c>
      <c r="L79" s="205">
        <v>59470</v>
      </c>
    </row>
    <row r="80" spans="11:16" x14ac:dyDescent="0.25">
      <c r="K80" s="203" t="s">
        <v>212</v>
      </c>
      <c r="L80" s="205">
        <v>63550</v>
      </c>
      <c r="P80" s="64"/>
    </row>
    <row r="81" spans="11:16" x14ac:dyDescent="0.25">
      <c r="K81" s="203" t="s">
        <v>213</v>
      </c>
      <c r="L81" s="205">
        <v>67310</v>
      </c>
      <c r="P81" s="64"/>
    </row>
    <row r="82" spans="11:16" x14ac:dyDescent="0.25">
      <c r="K82" s="203" t="s">
        <v>214</v>
      </c>
      <c r="L82" s="205">
        <v>67310</v>
      </c>
      <c r="P82" s="64"/>
    </row>
    <row r="83" spans="11:16" x14ac:dyDescent="0.25">
      <c r="K83" s="202" t="s">
        <v>313</v>
      </c>
      <c r="L83" s="206">
        <v>59470</v>
      </c>
      <c r="P83" s="64"/>
    </row>
    <row r="84" spans="11:16" x14ac:dyDescent="0.25">
      <c r="K84" s="203" t="s">
        <v>215</v>
      </c>
      <c r="L84" s="205">
        <v>63550</v>
      </c>
      <c r="P84" s="64"/>
    </row>
    <row r="85" spans="11:16" x14ac:dyDescent="0.25">
      <c r="K85" s="203" t="s">
        <v>216</v>
      </c>
      <c r="L85" s="205">
        <v>59470</v>
      </c>
      <c r="P85" s="64"/>
    </row>
    <row r="86" spans="11:16" x14ac:dyDescent="0.25">
      <c r="K86" s="203" t="s">
        <v>217</v>
      </c>
      <c r="L86" s="205">
        <v>63550</v>
      </c>
      <c r="P86" s="64"/>
    </row>
    <row r="87" spans="11:16" x14ac:dyDescent="0.25">
      <c r="K87" s="203" t="s">
        <v>218</v>
      </c>
      <c r="L87" s="205">
        <v>59470</v>
      </c>
      <c r="P87" s="64"/>
    </row>
    <row r="88" spans="11:16" x14ac:dyDescent="0.25">
      <c r="K88" s="203" t="s">
        <v>219</v>
      </c>
      <c r="L88" s="205">
        <v>59470</v>
      </c>
      <c r="P88" s="64"/>
    </row>
    <row r="89" spans="11:16" x14ac:dyDescent="0.25">
      <c r="K89" s="203" t="s">
        <v>220</v>
      </c>
      <c r="L89" s="205">
        <v>72030</v>
      </c>
      <c r="P89" s="64"/>
    </row>
    <row r="90" spans="11:16" x14ac:dyDescent="0.25">
      <c r="K90" s="203" t="s">
        <v>291</v>
      </c>
      <c r="L90" s="205">
        <v>67310</v>
      </c>
      <c r="P90" s="64"/>
    </row>
    <row r="91" spans="11:16" x14ac:dyDescent="0.25">
      <c r="K91" s="203" t="s">
        <v>221</v>
      </c>
      <c r="L91" s="205">
        <v>72030</v>
      </c>
      <c r="P91" s="64"/>
    </row>
    <row r="92" spans="11:16" x14ac:dyDescent="0.25">
      <c r="K92" s="203" t="s">
        <v>222</v>
      </c>
      <c r="L92" s="205">
        <v>67310</v>
      </c>
      <c r="P92" s="64"/>
    </row>
    <row r="93" spans="11:16" x14ac:dyDescent="0.25">
      <c r="K93" s="203" t="s">
        <v>292</v>
      </c>
      <c r="L93" s="205">
        <v>72030</v>
      </c>
      <c r="P93" s="64"/>
    </row>
    <row r="94" spans="11:16" x14ac:dyDescent="0.25">
      <c r="K94" s="203" t="s">
        <v>223</v>
      </c>
      <c r="L94" s="205">
        <v>67310</v>
      </c>
      <c r="P94" s="64"/>
    </row>
    <row r="95" spans="11:16" x14ac:dyDescent="0.25">
      <c r="K95" s="203" t="s">
        <v>293</v>
      </c>
      <c r="L95" s="205">
        <v>72030</v>
      </c>
      <c r="P95" s="64"/>
    </row>
    <row r="96" spans="11:16" x14ac:dyDescent="0.25">
      <c r="K96" s="203" t="s">
        <v>224</v>
      </c>
      <c r="L96" s="205">
        <v>67310</v>
      </c>
      <c r="P96" s="64"/>
    </row>
    <row r="97" spans="11:16" x14ac:dyDescent="0.25">
      <c r="K97" s="203" t="s">
        <v>225</v>
      </c>
      <c r="L97" s="205">
        <v>63550</v>
      </c>
      <c r="P97" s="64"/>
    </row>
    <row r="98" spans="11:16" x14ac:dyDescent="0.25">
      <c r="K98" s="203" t="s">
        <v>226</v>
      </c>
      <c r="L98" s="205">
        <v>67310</v>
      </c>
      <c r="P98" s="64"/>
    </row>
    <row r="99" spans="11:16" x14ac:dyDescent="0.25">
      <c r="K99" s="202" t="s">
        <v>314</v>
      </c>
      <c r="L99" s="206">
        <v>67310</v>
      </c>
      <c r="P99" s="64"/>
    </row>
    <row r="100" spans="11:16" x14ac:dyDescent="0.25">
      <c r="K100" s="203" t="s">
        <v>227</v>
      </c>
      <c r="L100" s="205">
        <v>59470</v>
      </c>
      <c r="P100" s="64"/>
    </row>
    <row r="101" spans="11:16" x14ac:dyDescent="0.25">
      <c r="K101" s="203" t="s">
        <v>228</v>
      </c>
      <c r="L101" s="205">
        <v>72030</v>
      </c>
      <c r="P101" s="64"/>
    </row>
    <row r="102" spans="11:16" x14ac:dyDescent="0.25">
      <c r="K102" s="203" t="s">
        <v>229</v>
      </c>
      <c r="L102" s="205">
        <v>63550</v>
      </c>
      <c r="P102" s="64"/>
    </row>
    <row r="103" spans="11:16" x14ac:dyDescent="0.25">
      <c r="K103" s="203" t="s">
        <v>230</v>
      </c>
      <c r="L103" s="205">
        <v>67310</v>
      </c>
      <c r="P103" s="64"/>
    </row>
    <row r="104" spans="11:16" x14ac:dyDescent="0.25">
      <c r="K104" s="203" t="s">
        <v>294</v>
      </c>
      <c r="L104" s="205">
        <v>67310</v>
      </c>
      <c r="P104" s="64"/>
    </row>
    <row r="105" spans="11:16" x14ac:dyDescent="0.25">
      <c r="K105" s="203" t="s">
        <v>231</v>
      </c>
      <c r="L105" s="205">
        <v>67310</v>
      </c>
      <c r="P105" s="64"/>
    </row>
    <row r="106" spans="11:16" x14ac:dyDescent="0.25">
      <c r="K106" s="203" t="s">
        <v>295</v>
      </c>
      <c r="L106" s="205">
        <v>67310</v>
      </c>
      <c r="P106" s="64"/>
    </row>
    <row r="107" spans="11:16" x14ac:dyDescent="0.25">
      <c r="K107" s="203" t="s">
        <v>232</v>
      </c>
      <c r="L107" s="205">
        <v>67310</v>
      </c>
      <c r="P107" s="64"/>
    </row>
    <row r="108" spans="11:16" x14ac:dyDescent="0.25">
      <c r="K108" s="203" t="s">
        <v>233</v>
      </c>
      <c r="L108" s="205">
        <v>63550</v>
      </c>
      <c r="P108" s="64"/>
    </row>
    <row r="109" spans="11:16" x14ac:dyDescent="0.25">
      <c r="K109" s="203" t="s">
        <v>296</v>
      </c>
      <c r="L109" s="205">
        <v>67310</v>
      </c>
      <c r="P109" s="64"/>
    </row>
    <row r="110" spans="11:16" x14ac:dyDescent="0.25">
      <c r="K110" s="203" t="s">
        <v>234</v>
      </c>
      <c r="L110" s="205">
        <v>67310</v>
      </c>
      <c r="P110" s="64"/>
    </row>
    <row r="111" spans="11:16" x14ac:dyDescent="0.25">
      <c r="K111" s="203" t="s">
        <v>235</v>
      </c>
      <c r="L111" s="205">
        <v>67310</v>
      </c>
      <c r="P111" s="64"/>
    </row>
    <row r="112" spans="11:16" x14ac:dyDescent="0.25">
      <c r="K112" s="203" t="s">
        <v>236</v>
      </c>
      <c r="L112" s="205">
        <v>72030</v>
      </c>
      <c r="P112" s="64"/>
    </row>
    <row r="113" spans="11:16" x14ac:dyDescent="0.25">
      <c r="K113" s="203" t="s">
        <v>306</v>
      </c>
      <c r="L113" s="205">
        <v>72030</v>
      </c>
      <c r="P113" s="64"/>
    </row>
    <row r="114" spans="11:16" x14ac:dyDescent="0.25">
      <c r="K114" s="203" t="s">
        <v>237</v>
      </c>
      <c r="L114" s="205">
        <v>67310</v>
      </c>
    </row>
    <row r="115" spans="11:16" x14ac:dyDescent="0.25">
      <c r="K115" s="203" t="s">
        <v>238</v>
      </c>
      <c r="L115" s="205">
        <v>63550</v>
      </c>
    </row>
    <row r="116" spans="11:16" x14ac:dyDescent="0.25">
      <c r="K116" s="203" t="s">
        <v>239</v>
      </c>
      <c r="L116" s="205">
        <v>72030</v>
      </c>
      <c r="P116" s="64"/>
    </row>
    <row r="117" spans="11:16" x14ac:dyDescent="0.25">
      <c r="K117" s="203" t="s">
        <v>240</v>
      </c>
      <c r="L117" s="205">
        <v>63550</v>
      </c>
      <c r="P117" s="64"/>
    </row>
    <row r="118" spans="11:16" x14ac:dyDescent="0.25">
      <c r="K118" s="203" t="s">
        <v>241</v>
      </c>
      <c r="L118" s="205">
        <v>72030</v>
      </c>
      <c r="P118" s="64"/>
    </row>
    <row r="119" spans="11:16" x14ac:dyDescent="0.25">
      <c r="K119" s="203" t="s">
        <v>242</v>
      </c>
      <c r="L119" s="205">
        <v>67310</v>
      </c>
      <c r="P119" s="64"/>
    </row>
    <row r="120" spans="11:16" x14ac:dyDescent="0.25">
      <c r="K120" s="203" t="s">
        <v>243</v>
      </c>
      <c r="L120" s="205">
        <v>72030</v>
      </c>
      <c r="P120" s="64"/>
    </row>
    <row r="121" spans="11:16" x14ac:dyDescent="0.25">
      <c r="K121" s="203" t="s">
        <v>244</v>
      </c>
      <c r="L121" s="205">
        <v>63550</v>
      </c>
      <c r="P121" s="64"/>
    </row>
    <row r="122" spans="11:16" x14ac:dyDescent="0.25">
      <c r="K122" s="203" t="s">
        <v>245</v>
      </c>
      <c r="L122" s="205">
        <v>72030</v>
      </c>
      <c r="P122" s="64"/>
    </row>
    <row r="123" spans="11:16" x14ac:dyDescent="0.25">
      <c r="K123" s="203" t="s">
        <v>246</v>
      </c>
      <c r="L123" s="205">
        <v>72030</v>
      </c>
      <c r="P123" s="64"/>
    </row>
    <row r="124" spans="11:16" x14ac:dyDescent="0.25">
      <c r="K124" s="203" t="s">
        <v>247</v>
      </c>
      <c r="L124" s="205">
        <v>67310</v>
      </c>
      <c r="P124" s="64"/>
    </row>
    <row r="125" spans="11:16" x14ac:dyDescent="0.25">
      <c r="K125" s="203" t="s">
        <v>297</v>
      </c>
      <c r="L125" s="205">
        <v>67310</v>
      </c>
      <c r="P125" s="64"/>
    </row>
    <row r="126" spans="11:16" x14ac:dyDescent="0.25">
      <c r="K126" s="203" t="s">
        <v>248</v>
      </c>
      <c r="L126" s="205">
        <v>72030</v>
      </c>
      <c r="P126" s="64"/>
    </row>
    <row r="127" spans="11:16" x14ac:dyDescent="0.25">
      <c r="K127" s="203" t="s">
        <v>249</v>
      </c>
      <c r="L127" s="205">
        <v>67310</v>
      </c>
      <c r="P127" s="64"/>
    </row>
    <row r="128" spans="11:16" x14ac:dyDescent="0.25">
      <c r="K128" s="203" t="s">
        <v>250</v>
      </c>
      <c r="L128" s="205">
        <v>63550</v>
      </c>
      <c r="P128" s="64"/>
    </row>
    <row r="129" spans="11:16" x14ac:dyDescent="0.25">
      <c r="K129" s="203" t="s">
        <v>251</v>
      </c>
      <c r="L129" s="205">
        <v>67310</v>
      </c>
      <c r="P129" s="64"/>
    </row>
    <row r="130" spans="11:16" x14ac:dyDescent="0.25">
      <c r="K130" s="203" t="s">
        <v>252</v>
      </c>
      <c r="L130" s="205">
        <v>63550</v>
      </c>
      <c r="P130" s="64"/>
    </row>
    <row r="131" spans="11:16" x14ac:dyDescent="0.25">
      <c r="K131" s="203" t="s">
        <v>253</v>
      </c>
      <c r="L131" s="205">
        <v>59470</v>
      </c>
      <c r="P131" s="64"/>
    </row>
    <row r="132" spans="11:16" x14ac:dyDescent="0.25">
      <c r="K132" s="203" t="s">
        <v>254</v>
      </c>
      <c r="L132" s="205">
        <v>63550</v>
      </c>
      <c r="P132" s="64"/>
    </row>
    <row r="133" spans="11:16" x14ac:dyDescent="0.25">
      <c r="K133" s="203" t="s">
        <v>255</v>
      </c>
      <c r="L133" s="205">
        <v>63550</v>
      </c>
      <c r="P133" s="64"/>
    </row>
    <row r="134" spans="11:16" x14ac:dyDescent="0.25">
      <c r="K134" s="203" t="s">
        <v>256</v>
      </c>
      <c r="L134" s="205">
        <v>59470</v>
      </c>
      <c r="P134" s="64"/>
    </row>
    <row r="135" spans="11:16" x14ac:dyDescent="0.25">
      <c r="K135" s="202" t="s">
        <v>315</v>
      </c>
      <c r="L135" s="206">
        <v>63550</v>
      </c>
      <c r="P135" s="64"/>
    </row>
    <row r="136" spans="11:16" x14ac:dyDescent="0.25">
      <c r="K136" s="203" t="s">
        <v>257</v>
      </c>
      <c r="L136" s="205">
        <v>67310</v>
      </c>
      <c r="P136" s="64"/>
    </row>
    <row r="137" spans="11:16" x14ac:dyDescent="0.25">
      <c r="K137" s="203" t="s">
        <v>96</v>
      </c>
      <c r="L137" s="205">
        <v>72030</v>
      </c>
      <c r="P137" s="64"/>
    </row>
    <row r="138" spans="11:16" x14ac:dyDescent="0.25">
      <c r="K138" s="203" t="s">
        <v>258</v>
      </c>
      <c r="L138" s="205">
        <v>59470</v>
      </c>
      <c r="P138" s="64"/>
    </row>
    <row r="139" spans="11:16" x14ac:dyDescent="0.25">
      <c r="K139" s="203" t="s">
        <v>298</v>
      </c>
      <c r="L139" s="205">
        <v>63550</v>
      </c>
      <c r="P139" s="64"/>
    </row>
    <row r="140" spans="11:16" x14ac:dyDescent="0.25">
      <c r="K140" s="202" t="s">
        <v>316</v>
      </c>
      <c r="L140" s="206">
        <v>67310</v>
      </c>
      <c r="P140" s="64"/>
    </row>
    <row r="141" spans="11:16" x14ac:dyDescent="0.25">
      <c r="K141" s="203" t="s">
        <v>259</v>
      </c>
      <c r="L141" s="205">
        <v>67310</v>
      </c>
      <c r="P141" s="64"/>
    </row>
    <row r="142" spans="11:16" x14ac:dyDescent="0.25">
      <c r="K142" s="203" t="s">
        <v>260</v>
      </c>
      <c r="L142" s="205">
        <v>72030</v>
      </c>
      <c r="P142" s="64"/>
    </row>
    <row r="143" spans="11:16" x14ac:dyDescent="0.25">
      <c r="K143" s="203" t="s">
        <v>261</v>
      </c>
      <c r="L143" s="205">
        <v>67310</v>
      </c>
      <c r="P143" s="64"/>
    </row>
    <row r="144" spans="11:16" x14ac:dyDescent="0.25">
      <c r="K144" s="203" t="s">
        <v>262</v>
      </c>
      <c r="L144" s="205">
        <v>67310</v>
      </c>
      <c r="P144" s="64"/>
    </row>
    <row r="145" spans="11:17" x14ac:dyDescent="0.25">
      <c r="K145" s="203" t="s">
        <v>263</v>
      </c>
      <c r="L145" s="205">
        <v>63550</v>
      </c>
      <c r="P145" s="64"/>
    </row>
    <row r="146" spans="11:17" x14ac:dyDescent="0.25">
      <c r="K146" s="203" t="s">
        <v>264</v>
      </c>
      <c r="L146" s="205">
        <v>67310</v>
      </c>
      <c r="P146" s="64"/>
    </row>
    <row r="147" spans="11:17" x14ac:dyDescent="0.25">
      <c r="K147" s="202" t="s">
        <v>317</v>
      </c>
      <c r="L147" s="206">
        <v>59470</v>
      </c>
      <c r="P147" s="64"/>
    </row>
    <row r="148" spans="11:17" x14ac:dyDescent="0.25">
      <c r="K148" s="203" t="s">
        <v>299</v>
      </c>
      <c r="L148" s="205">
        <v>67310</v>
      </c>
      <c r="P148" s="64"/>
    </row>
    <row r="149" spans="11:17" x14ac:dyDescent="0.25">
      <c r="K149" s="203" t="s">
        <v>265</v>
      </c>
      <c r="L149" s="205">
        <v>63550</v>
      </c>
      <c r="P149" s="64"/>
    </row>
    <row r="150" spans="11:17" x14ac:dyDescent="0.25">
      <c r="K150" s="203" t="s">
        <v>99</v>
      </c>
      <c r="L150" s="205">
        <v>59470</v>
      </c>
      <c r="O150" s="64"/>
      <c r="P150" s="64"/>
      <c r="Q150" s="64"/>
    </row>
    <row r="151" spans="11:17" x14ac:dyDescent="0.25">
      <c r="K151" s="203" t="s">
        <v>266</v>
      </c>
      <c r="L151" s="205">
        <v>67310</v>
      </c>
      <c r="O151" s="64"/>
      <c r="P151" s="64"/>
      <c r="Q151" s="64"/>
    </row>
    <row r="152" spans="11:17" x14ac:dyDescent="0.25">
      <c r="K152" s="203" t="s">
        <v>300</v>
      </c>
      <c r="L152" s="205">
        <v>67310</v>
      </c>
      <c r="O152" s="64"/>
      <c r="P152" s="64"/>
      <c r="Q152" s="64"/>
    </row>
    <row r="153" spans="11:17" x14ac:dyDescent="0.25">
      <c r="K153" s="203" t="s">
        <v>267</v>
      </c>
      <c r="L153" s="205">
        <v>72030</v>
      </c>
      <c r="O153" s="64"/>
      <c r="P153" s="64"/>
      <c r="Q153" s="64"/>
    </row>
    <row r="154" spans="11:17" x14ac:dyDescent="0.25">
      <c r="K154" s="203" t="s">
        <v>268</v>
      </c>
      <c r="L154" s="205">
        <v>72030</v>
      </c>
      <c r="O154" s="64"/>
      <c r="P154" s="64"/>
      <c r="Q154" s="64"/>
    </row>
    <row r="155" spans="11:17" x14ac:dyDescent="0.25">
      <c r="K155" s="203" t="s">
        <v>301</v>
      </c>
      <c r="L155" s="205">
        <v>72030</v>
      </c>
      <c r="O155" s="64"/>
      <c r="P155" s="64"/>
      <c r="Q155" s="64"/>
    </row>
    <row r="156" spans="11:17" x14ac:dyDescent="0.25">
      <c r="K156" s="203" t="s">
        <v>302</v>
      </c>
      <c r="L156" s="205">
        <v>72030</v>
      </c>
      <c r="O156" s="64"/>
      <c r="P156" s="64"/>
      <c r="Q156" s="64"/>
    </row>
    <row r="157" spans="11:17" x14ac:dyDescent="0.25">
      <c r="K157" s="203" t="s">
        <v>303</v>
      </c>
      <c r="L157" s="205">
        <v>72030</v>
      </c>
      <c r="O157" s="64"/>
      <c r="P157" s="64"/>
      <c r="Q157" s="64"/>
    </row>
    <row r="158" spans="11:17" x14ac:dyDescent="0.25">
      <c r="K158" s="203" t="s">
        <v>269</v>
      </c>
      <c r="L158" s="205">
        <v>72030</v>
      </c>
      <c r="O158" s="64"/>
      <c r="P158" s="64"/>
      <c r="Q158" s="64"/>
    </row>
    <row r="159" spans="11:17" x14ac:dyDescent="0.25">
      <c r="K159" s="202" t="s">
        <v>318</v>
      </c>
      <c r="L159" s="205">
        <v>72030</v>
      </c>
    </row>
    <row r="160" spans="11:17" x14ac:dyDescent="0.25">
      <c r="K160" s="203" t="s">
        <v>270</v>
      </c>
      <c r="L160" s="205">
        <v>63550</v>
      </c>
    </row>
    <row r="161" spans="11:12" x14ac:dyDescent="0.25">
      <c r="K161" s="66"/>
      <c r="L161" s="64"/>
    </row>
    <row r="162" spans="11:12" x14ac:dyDescent="0.25">
      <c r="K162" s="66"/>
      <c r="L162" s="64"/>
    </row>
    <row r="163" spans="11:12" x14ac:dyDescent="0.25">
      <c r="K163" s="63"/>
      <c r="L163" s="64"/>
    </row>
    <row r="164" spans="11:12" x14ac:dyDescent="0.25">
      <c r="K164" s="66"/>
      <c r="L164" s="64"/>
    </row>
    <row r="165" spans="11:12" x14ac:dyDescent="0.25">
      <c r="K165" s="66"/>
      <c r="L165" s="64"/>
    </row>
    <row r="166" spans="11:12" x14ac:dyDescent="0.25">
      <c r="K166" s="63"/>
      <c r="L166" s="64"/>
    </row>
    <row r="167" spans="11:12" x14ac:dyDescent="0.25">
      <c r="K167" s="63"/>
      <c r="L167" s="64"/>
    </row>
    <row r="168" spans="11:12" x14ac:dyDescent="0.25">
      <c r="K168" s="63"/>
      <c r="L168" s="64"/>
    </row>
    <row r="169" spans="11:12" x14ac:dyDescent="0.25">
      <c r="K169" s="63"/>
      <c r="L169" s="64"/>
    </row>
    <row r="170" spans="11:12" x14ac:dyDescent="0.25">
      <c r="K170" s="63"/>
      <c r="L170" s="64"/>
    </row>
    <row r="171" spans="11:12" x14ac:dyDescent="0.25">
      <c r="K171" s="63"/>
      <c r="L171" s="64"/>
    </row>
    <row r="172" spans="11:12" x14ac:dyDescent="0.25">
      <c r="K172" s="63"/>
      <c r="L172" s="64"/>
    </row>
  </sheetData>
  <sheetProtection algorithmName="SHA-512" hashValue="lz0TKW46wTPIwZ6YKBOsXBTU8935JMiUHoQxIiVgbwg0U8v8a1MK0CFEwjcPqqn8eptdlShtUuHOm0fxMUBtcA==" saltValue="cnxVzzRq7gAAntBI1jvKDg==" spinCount="100000" sheet="1" objects="1" scenarios="1"/>
  <mergeCells count="4">
    <mergeCell ref="B2:I2"/>
    <mergeCell ref="Q2:T2"/>
    <mergeCell ref="Q14:T14"/>
    <mergeCell ref="V14:Y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P. alteração fl.1</vt:lpstr>
      <vt:lpstr>P. alteração fl.2</vt:lpstr>
      <vt:lpstr>P. Alteração fl.3 - Custos</vt:lpstr>
      <vt:lpstr>Folha1</vt:lpstr>
      <vt:lpstr>'P. alteração fl.1'!Área_de_Impressão</vt:lpstr>
      <vt:lpstr>'P. Alteração fl.3 - Custos'!Área_de_Impressão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FP-OF;www</dc:creator>
  <cp:lastModifiedBy>Susana Luís</cp:lastModifiedBy>
  <cp:lastPrinted>2022-01-27T14:21:56Z</cp:lastPrinted>
  <dcterms:created xsi:type="dcterms:W3CDTF">2001-04-19T13:54:25Z</dcterms:created>
  <dcterms:modified xsi:type="dcterms:W3CDTF">2024-06-07T14:58:17Z</dcterms:modified>
</cp:coreProperties>
</file>