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35" documentId="8_{B8821205-E0EF-47EA-A74A-866FB640C948}" xr6:coauthVersionLast="47" xr6:coauthVersionMax="47" xr10:uidLastSave="{4E0610C9-20E0-48A6-8F71-ECBF00D4711C}"/>
  <bookViews>
    <workbookView xWindow="-108" yWindow="-108" windowWidth="23256" windowHeight="12456" tabRatio="670" activeTab="4" xr2:uid="{00000000-000D-0000-FFFF-FFFF00000000}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Z28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X26" i="7" l="1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W8" i="7" l="1"/>
  <c r="AA8" i="7" s="1"/>
  <c r="AB8" i="7" s="1"/>
  <c r="W9" i="7"/>
  <c r="AA9" i="7" s="1"/>
  <c r="AB9" i="7" s="1"/>
  <c r="W10" i="7"/>
  <c r="AA10" i="7" s="1"/>
  <c r="AB10" i="7" s="1"/>
  <c r="W11" i="7"/>
  <c r="AA11" i="7" s="1"/>
  <c r="AB11" i="7" s="1"/>
  <c r="W12" i="7"/>
  <c r="AA12" i="7" s="1"/>
  <c r="AB12" i="7" s="1"/>
  <c r="W13" i="7"/>
  <c r="AA13" i="7" s="1"/>
  <c r="AB13" i="7" s="1"/>
  <c r="W14" i="7"/>
  <c r="AA14" i="7" s="1"/>
  <c r="AB14" i="7" s="1"/>
  <c r="W15" i="7"/>
  <c r="AA15" i="7" s="1"/>
  <c r="AB15" i="7" s="1"/>
  <c r="W16" i="7"/>
  <c r="AA16" i="7" s="1"/>
  <c r="AB16" i="7" s="1"/>
  <c r="W17" i="7"/>
  <c r="AA17" i="7" s="1"/>
  <c r="AB17" i="7" s="1"/>
  <c r="W18" i="7"/>
  <c r="AA18" i="7" s="1"/>
  <c r="AB18" i="7" s="1"/>
  <c r="W19" i="7"/>
  <c r="AA19" i="7" s="1"/>
  <c r="AB19" i="7" s="1"/>
  <c r="W20" i="7"/>
  <c r="AA20" i="7" s="1"/>
  <c r="AB20" i="7" s="1"/>
  <c r="W21" i="7"/>
  <c r="AA21" i="7" s="1"/>
  <c r="AB21" i="7" s="1"/>
  <c r="W22" i="7"/>
  <c r="AA22" i="7" s="1"/>
  <c r="AB22" i="7" s="1"/>
  <c r="W23" i="7"/>
  <c r="AA23" i="7" s="1"/>
  <c r="AB23" i="7" s="1"/>
  <c r="W24" i="7"/>
  <c r="AA24" i="7" s="1"/>
  <c r="AB24" i="7" s="1"/>
  <c r="W25" i="7"/>
  <c r="AA25" i="7" s="1"/>
  <c r="AB25" i="7" s="1"/>
  <c r="W26" i="7"/>
  <c r="AA26" i="7" s="1"/>
  <c r="AB26" i="7" s="1"/>
  <c r="W7" i="7"/>
  <c r="AA7" i="7" s="1"/>
  <c r="AA28" i="7" l="1"/>
  <c r="AB7" i="7"/>
  <c r="AB28" i="7" s="1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7" i="7" l="1"/>
  <c r="T8" i="7" l="1"/>
  <c r="G9" i="4"/>
  <c r="L28" i="7"/>
  <c r="N28" i="7"/>
  <c r="O28" i="7"/>
  <c r="P28" i="7"/>
  <c r="R28" i="7"/>
  <c r="U28" i="7"/>
  <c r="J28" i="7"/>
  <c r="T28" i="7" l="1"/>
  <c r="G16" i="4" l="1"/>
  <c r="G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Z4" authorId="0" shapeId="0" xr:uid="{F78E4C43-E0E4-4BC8-9C78-2130818F9F85}">
      <text>
        <r>
          <rPr>
            <sz val="9"/>
            <color indexed="81"/>
            <rFont val="Calibri"/>
            <family val="2"/>
            <scheme val="minor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<sst xmlns="http://schemas.openxmlformats.org/spreadsheetml/2006/main" count="281" uniqueCount="258">
  <si>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</si>
  <si>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</si>
  <si>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</si>
  <si>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</si>
  <si>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</si>
  <si>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</si>
  <si>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</si>
  <si>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</si>
  <si>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</si>
  <si>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</si>
  <si>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</si>
  <si>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</si>
  <si>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</si>
  <si>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</si>
  <si>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</si>
  <si>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</si>
  <si>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</si>
  <si>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</si>
  <si>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</si>
  <si>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</si>
  <si>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</si>
  <si>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</si>
  <si>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</si>
  <si>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</si>
  <si>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</si>
  <si>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</si>
  <si>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</si>
  <si>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</si>
  <si>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</si>
  <si>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</si>
  <si>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</si>
  <si>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</si>
  <si>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</si>
  <si>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</si>
  <si>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</si>
  <si>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</si>
  <si>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</si>
  <si>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</si>
  <si>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</si>
  <si>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</si>
  <si>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</si>
  <si>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</si>
  <si>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</si>
  <si>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</si>
  <si>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</si>
  <si>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</si>
  <si>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</si>
  <si>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</si>
  <si>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</si>
  <si>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</si>
  <si>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</si>
  <si>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</si>
  <si>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</si>
  <si>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</si>
  <si>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</si>
  <si>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</si>
  <si>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</si>
  <si>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</si>
  <si>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</si>
  <si>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</si>
  <si>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</si>
  <si>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</si>
  <si>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</si>
  <si>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</si>
  <si>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</si>
  <si>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</si>
  <si>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</si>
  <si>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</si>
  <si>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</si>
  <si>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</si>
  <si>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</si>
  <si>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</si>
  <si>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</si>
  <si>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</si>
  <si>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</si>
  <si>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</si>
  <si>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</si>
  <si>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horas de Formação</t>
  </si>
  <si>
    <t>Volume de dias de Formação</t>
  </si>
  <si>
    <t>SC</t>
  </si>
  <si>
    <t>C</t>
  </si>
  <si>
    <t>T</t>
  </si>
  <si>
    <t>FPCT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</si>
  <si>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</si>
  <si>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</si>
  <si>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</si>
  <si>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</si>
  <si>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</si>
  <si>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</si>
  <si>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</si>
  <si>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</si>
  <si>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</si>
  <si>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</si>
  <si>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</si>
  <si>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</si>
  <si>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</si>
  <si>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</si>
  <si>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</si>
  <si>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</si>
  <si>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</si>
  <si>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</si>
  <si>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</si>
  <si>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</si>
  <si>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</si>
  <si>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</si>
  <si>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</si>
  <si>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</si>
  <si>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</si>
  <si>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</si>
  <si>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</si>
  <si>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</si>
  <si>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</si>
  <si>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</si>
  <si>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</si>
  <si>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</si>
  <si>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</si>
  <si>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</si>
  <si>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</si>
  <si>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</si>
  <si>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</si>
  <si>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</si>
  <si>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</si>
  <si>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</si>
  <si>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</si>
  <si>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</si>
  <si>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</si>
  <si>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</si>
  <si>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</si>
  <si>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</si>
  <si>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</si>
  <si>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</si>
  <si>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</si>
  <si>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</si>
  <si>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</si>
  <si>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</si>
  <si>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</si>
  <si>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</si>
  <si>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</si>
  <si>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</si>
  <si>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</si>
  <si>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</si>
  <si>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</si>
  <si>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</si>
  <si>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</si>
  <si>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</si>
  <si>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</si>
  <si>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</si>
  <si>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</si>
  <si>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</si>
  <si>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</si>
  <si>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</si>
  <si>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</si>
  <si>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</si>
  <si>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</si>
  <si>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</si>
  <si>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</si>
  <si>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</si>
  <si>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</si>
  <si>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</si>
  <si>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</si>
  <si>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</si>
  <si>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</si>
  <si>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</si>
  <si>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</si>
  <si>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</si>
  <si>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</si>
  <si>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</si>
  <si>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</si>
  <si>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</si>
  <si>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</si>
  <si>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</si>
  <si>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</si>
  <si>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</si>
  <si>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</si>
  <si>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</si>
  <si>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</si>
  <si>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</si>
  <si>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</si>
  <si>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</si>
  <si>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</si>
  <si>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</si>
  <si>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</si>
  <si>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</si>
  <si>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</si>
  <si>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</si>
  <si>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 xml:space="preserve">225. História e Arqueologia </t>
  </si>
  <si>
    <t>9.</t>
  </si>
  <si>
    <t>Montante subsídio turma / curso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</si>
  <si>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</si>
  <si>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</si>
  <si>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</si>
  <si>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</si>
  <si>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</si>
  <si>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</si>
  <si>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</si>
  <si>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</si>
  <si>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Data de inicio do 1º periodo de formação</t>
  </si>
  <si>
    <t>Tipologia de Operação</t>
  </si>
  <si>
    <t xml:space="preserve"> MINISTÉRIO DO TRABALHO, SOLIDARIEDADE E SEGURANÇA SOCIAL</t>
  </si>
  <si>
    <t>727.Ciências Farmacêuticas</t>
  </si>
  <si>
    <t>N.º de formandos &lt; 15</t>
  </si>
  <si>
    <t>Horas por componente de formação</t>
  </si>
  <si>
    <t>Dias</t>
  </si>
  <si>
    <t>Custo curso / 
dia</t>
  </si>
  <si>
    <t>Rúbrica 2 - Custos Unitários</t>
  </si>
  <si>
    <t>Rúbrica 1 - Formandos</t>
  </si>
  <si>
    <t>Custos</t>
  </si>
  <si>
    <t>TOTAIS</t>
  </si>
  <si>
    <t>Técnico/a Especialista de Animação em Turismo de Saúde e Bem-estar</t>
  </si>
  <si>
    <t>Técnico/a Especialista de Auditoria a Sistemas de Gestão</t>
  </si>
  <si>
    <t>Técnico/a Especialista de Gestão de Turismo</t>
  </si>
  <si>
    <t>Técnico/a Especialista de Turismo Ambiental</t>
  </si>
  <si>
    <t>Técnico/a Especialista em Administração e Gestão de Organismos de Segurança Interna e Defesa Nacional</t>
  </si>
  <si>
    <t>Técnico/a Especialista em Análises Laboratoriais e Qualidade Alimentar</t>
  </si>
  <si>
    <t>Técnico/a Especialista em Aplicações Informáticas de Gestão</t>
  </si>
  <si>
    <t>Técnico/a Especialista em Automação, Robótica e Controlo Industrial</t>
  </si>
  <si>
    <t>Técnico/a Especialista em Banca e Seguros</t>
  </si>
  <si>
    <t>Técnico/a Especialista em Cibersegurança</t>
  </si>
  <si>
    <t>Técnico/a Especialista em Comércio Internacional</t>
  </si>
  <si>
    <t>Técnico/a Especialista em Comércio Moda</t>
  </si>
  <si>
    <t>Técnico/a Especialista em Conceção e Desenvolvimento do Produto – Cerâmica</t>
  </si>
  <si>
    <t>Técnico/a Especialista em Condução de Obra</t>
  </si>
  <si>
    <t>Técnico/a Especialista em Conservação e Restauro de Madeira (Escultura e Talha)</t>
  </si>
  <si>
    <t>Técnico/a Especialista em Contabilidade e Fiscalidade</t>
  </si>
  <si>
    <t>Técnico/a Especialista em Desenvolvimento de Produtos Multimédia</t>
  </si>
  <si>
    <t>Técnico/a Especialista em Design de Calçado</t>
  </si>
  <si>
    <t>Técnico/a Especialista em Design Têxtil para Estamparia</t>
  </si>
  <si>
    <t>Técnico/a Especialista em Design Têxtil para Malhas</t>
  </si>
  <si>
    <t>Técnico/a Especialista em Design Têxtil para Tecelagem</t>
  </si>
  <si>
    <t>Técnico/a Especialista em Eletromedicina</t>
  </si>
  <si>
    <t>Técnico/a Especialista em Exercício Físico</t>
  </si>
  <si>
    <t>Técnico/a Especialista em Gestão da Produção (Supervisor de Produção) - Indústria Metalúrgica e Metalomecânica</t>
  </si>
  <si>
    <t>Técnico/a Especialista em Gestão da Qualidade, Ambiente e Segurança</t>
  </si>
  <si>
    <t>Técnico/a Especialista em Gestão de Redes e Sistemas Informáticos</t>
  </si>
  <si>
    <t>Técnico/a Especialista em Gestão de Restauração e Bebidas</t>
  </si>
  <si>
    <t>Técnico/a Especialista em Gestão do Processo Têxtil</t>
  </si>
  <si>
    <t>Técnico/a Especialista em Gestão e Controlo de Energia</t>
  </si>
  <si>
    <t>Técnico/a Especialista em Gestão e Produção de Cozinha</t>
  </si>
  <si>
    <t>Técnico/a Especialista em Gestão e Produção de Pastelaria</t>
  </si>
  <si>
    <t>Técnico/a Especialista em Gestão Hoteleira e Alojamento</t>
  </si>
  <si>
    <t>Técnico/a Especialista em Gestão para a Indústria - Processos e Sistemas Mecatrónicos</t>
  </si>
  <si>
    <t>Técnico/a Especialista em Industrialização de Produto Moda</t>
  </si>
  <si>
    <t>Técnico/a Especialista em Manutenção Industrial / Mecatrónica</t>
  </si>
  <si>
    <t>Técnico/a Especialista em Mecatrónica Automóvel, Planeamento e Controlo de Processos</t>
  </si>
  <si>
    <t>Técnico/a Especialista em Ofícios de Arte - Cerâmica e Vidro</t>
  </si>
  <si>
    <t>Técnico/a Especialista em Processos de Coloração e Acabamentos Têxteis</t>
  </si>
  <si>
    <t>Técnico/a Especialista em Produção Industrial de Rochas Ornamentais e Industriais</t>
  </si>
  <si>
    <t>Técnico/a Especialista em Reabilitação Energética e Conservação de Infraestruturas - Edificações</t>
  </si>
  <si>
    <t>Técnico/a Especialista em Sistema de Segurança Interna</t>
  </si>
  <si>
    <t>Técnico/a Especialista em Tecnologia de Materiais - Metalurgia e Metalomecânica</t>
  </si>
  <si>
    <t>Técnico/a Especialista em Tecnologia Mecânica</t>
  </si>
  <si>
    <t>Técnico/a Especialista em Tecnologia Mecatrónica</t>
  </si>
  <si>
    <t>Técnico/a Especialista em Tecnologias e Programação de Sistemas de Informação</t>
  </si>
  <si>
    <t>Técnico/a Especialista em Telecomunicações e Redes</t>
  </si>
  <si>
    <t>Técnico/a Especialista em Têxteis Técnicos e Funcionais</t>
  </si>
  <si>
    <t>Técnico/a Especialista em Turismo Cultural e Património</t>
  </si>
  <si>
    <t>Técnico/a Especialista em Turismo de Natureza e Aventura</t>
  </si>
  <si>
    <t>CURSOS DE APRENDIZAGEM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</si>
</sst>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  <numFmt numFmtId="174" formatCode="#,##0.00&quot; &quot;[$€-816]"/>
  </numFmts>
  <fonts count="27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9"/>
      <color indexed="81"/>
      <name val="Calibri"/>
      <family val="2"/>
      <scheme val="minor"/>
    </font>
    <font>
      <sz val="9"/>
      <color rgb="FF000000"/>
      <name val="Calibri"/>
      <family val="2"/>
    </font>
    <font>
      <sz val="10"/>
      <name val="Arial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2" fillId="0" borderId="0"/>
    <xf numFmtId="0" fontId="19" fillId="0" borderId="0"/>
    <xf numFmtId="44" fontId="25" fillId="0" borderId="0" applyFont="0" applyFill="0" applyBorder="0" applyAlignment="0" applyProtection="0"/>
  </cellStyleXfs>
  <cellXfs count="568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171" fontId="9" fillId="9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71" fontId="2" fillId="0" borderId="0" xfId="0" applyNumberFormat="1" applyFont="1" applyProtection="1">
      <protection locked="0"/>
    </xf>
    <xf numFmtId="173" fontId="16" fillId="9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9" fillId="5" borderId="0" xfId="0" applyFont="1" applyFill="1"/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2" fillId="0" borderId="0" xfId="0" quotePrefix="1" applyFont="1" applyProtection="1">
      <protection locked="0"/>
    </xf>
    <xf numFmtId="0" fontId="9" fillId="9" borderId="13" xfId="0" applyNumberFormat="1" applyFont="1" applyFill="1" applyBorder="1" applyAlignment="1" applyProtection="1">
      <alignment horizontal="right" vertical="center"/>
    </xf>
    <xf numFmtId="171" fontId="2" fillId="0" borderId="4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171" fontId="2" fillId="0" borderId="2" xfId="0" applyNumberFormat="1" applyFont="1" applyBorder="1" applyProtection="1"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172" fontId="12" fillId="11" borderId="10" xfId="0" applyNumberFormat="1" applyFont="1" applyFill="1" applyBorder="1" applyAlignment="1" applyProtection="1">
      <alignment vertical="center"/>
    </xf>
    <xf numFmtId="172" fontId="12" fillId="11" borderId="13" xfId="0" applyNumberFormat="1" applyFont="1" applyFill="1" applyBorder="1" applyAlignment="1" applyProtection="1">
      <alignment vertical="center"/>
    </xf>
    <xf numFmtId="3" fontId="12" fillId="11" borderId="13" xfId="0" applyNumberFormat="1" applyFont="1" applyFill="1" applyBorder="1" applyAlignment="1" applyProtection="1">
      <alignment horizontal="center" vertical="center" shrinkToFit="1"/>
    </xf>
    <xf numFmtId="3" fontId="12" fillId="11" borderId="13" xfId="0" applyNumberFormat="1" applyFont="1" applyFill="1" applyBorder="1" applyAlignment="1" applyProtection="1">
      <alignment horizontal="center" vertical="center"/>
    </xf>
    <xf numFmtId="3" fontId="12" fillId="11" borderId="13" xfId="0" applyNumberFormat="1" applyFont="1" applyFill="1" applyBorder="1" applyAlignment="1" applyProtection="1">
      <alignment horizontal="right" vertical="center"/>
    </xf>
    <xf numFmtId="3" fontId="12" fillId="11" borderId="14" xfId="0" applyNumberFormat="1" applyFont="1" applyFill="1" applyBorder="1" applyAlignment="1" applyProtection="1">
      <alignment vertical="center"/>
    </xf>
    <xf numFmtId="3" fontId="12" fillId="11" borderId="15" xfId="0" applyNumberFormat="1" applyFont="1" applyFill="1" applyBorder="1" applyAlignment="1" applyProtection="1">
      <alignment vertical="center"/>
    </xf>
    <xf numFmtId="3" fontId="12" fillId="11" borderId="2" xfId="0" applyNumberFormat="1" applyFont="1" applyFill="1" applyBorder="1" applyAlignment="1" applyProtection="1">
      <alignment vertical="center"/>
    </xf>
    <xf numFmtId="0" fontId="2" fillId="11" borderId="1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 applyProtection="1">
      <alignment horizontal="center" vertical="center" wrapText="1"/>
      <protection locked="0"/>
    </xf>
    <xf numFmtId="3" fontId="9" fillId="2" borderId="13" xfId="0" applyNumberFormat="1" applyFont="1" applyFill="1" applyBorder="1" applyAlignment="1" applyProtection="1">
      <alignment horizontal="right" vertical="center"/>
      <protection locked="0"/>
    </xf>
    <xf numFmtId="3" fontId="9" fillId="9" borderId="13" xfId="0" applyNumberFormat="1" applyFont="1" applyFill="1" applyBorder="1" applyAlignment="1" applyProtection="1">
      <alignment horizontal="right" vertical="center"/>
    </xf>
    <xf numFmtId="173" fontId="9" fillId="0" borderId="13" xfId="0" applyNumberFormat="1" applyFont="1" applyFill="1" applyBorder="1" applyAlignment="1" applyProtection="1">
      <alignment horizontal="right" vertical="center"/>
      <protection locked="0"/>
    </xf>
    <xf numFmtId="173" fontId="9" fillId="9" borderId="1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9" fillId="11" borderId="14" xfId="0" applyFont="1" applyFill="1" applyBorder="1" applyAlignment="1" applyProtection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172" fontId="24" fillId="0" borderId="16" xfId="0" applyNumberFormat="1" applyFont="1" applyBorder="1" applyAlignment="1">
      <alignment horizontal="center" vertical="center" wrapText="1"/>
    </xf>
    <xf numFmtId="172" fontId="17" fillId="0" borderId="16" xfId="3" applyNumberFormat="1" applyFont="1" applyBorder="1" applyAlignment="1">
      <alignment horizontal="center" vertical="center" wrapText="1"/>
    </xf>
    <xf numFmtId="0" fontId="26" fillId="0" borderId="17" xfId="2" applyFont="1" applyBorder="1" applyAlignment="1">
      <alignment horizontal="left" vertical="center"/>
    </xf>
    <xf numFmtId="174" fontId="26" fillId="0" borderId="17" xfId="0" applyNumberFormat="1" applyFont="1" applyBorder="1"/>
    <xf numFmtId="0" fontId="24" fillId="0" borderId="17" xfId="0" applyFont="1" applyBorder="1" applyAlignment="1">
      <alignment vertical="center" wrapText="1"/>
    </xf>
    <xf numFmtId="174" fontId="26" fillId="0" borderId="17" xfId="0" applyNumberFormat="1" applyFont="1" applyBorder="1" applyAlignment="1">
      <alignment vertical="top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2" borderId="0" xfId="0" applyFont="1" applyFill="1" applyBorder="1" applyAlignment="1">
      <alignment horizontal="left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right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5" fillId="0" borderId="0" xfId="0" applyFont="1" applyBorder="1" applyAlignment="1" applyProtection="1">
      <alignment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</xf>
    <xf numFmtId="0" fontId="9" fillId="11" borderId="9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 shrinkToFit="1"/>
    </xf>
    <xf numFmtId="0" fontId="9" fillId="11" borderId="15" xfId="0" applyFont="1" applyFill="1" applyBorder="1" applyAlignment="1" applyProtection="1">
      <alignment horizontal="center" vertical="center" wrapText="1" shrinkToFit="1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5" fillId="11" borderId="10" xfId="0" applyFont="1" applyFill="1" applyBorder="1" applyAlignment="1" applyProtection="1">
      <alignment horizontal="center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8" xfId="0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10" fillId="11" borderId="7" xfId="0" applyFont="1" applyFill="1" applyBorder="1" applyProtection="1">
      <protection locked="0"/>
    </xf>
    <xf numFmtId="0" fontId="5" fillId="11" borderId="10" xfId="0" applyFont="1" applyFill="1" applyBorder="1" applyAlignment="1" applyProtection="1">
      <alignment horizontal="center" vertical="center"/>
      <protection locked="0"/>
    </xf>
    <xf numFmtId="0" fontId="10" fillId="11" borderId="11" xfId="0" applyFont="1" applyFill="1" applyBorder="1" applyAlignment="1" applyProtection="1">
      <protection locked="0"/>
    </xf>
    <xf numFmtId="0" fontId="16" fillId="11" borderId="8" xfId="0" applyFont="1" applyFill="1" applyBorder="1" applyAlignment="1" applyProtection="1">
      <alignment horizontal="center" vertical="center"/>
    </xf>
    <xf numFmtId="0" fontId="16" fillId="11" borderId="1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16" fillId="11" borderId="5" xfId="0" applyFont="1" applyFill="1" applyBorder="1" applyAlignment="1" applyProtection="1">
      <alignment horizontal="center" vertical="center"/>
    </xf>
    <xf numFmtId="0" fontId="16" fillId="11" borderId="6" xfId="0" applyFont="1" applyFill="1" applyBorder="1" applyAlignment="1" applyProtection="1">
      <alignment horizontal="center" vertical="center"/>
    </xf>
    <xf numFmtId="0" fontId="16" fillId="11" borderId="7" xfId="0" applyFont="1" applyFill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left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3" fontId="12" fillId="11" borderId="14" xfId="0" applyNumberFormat="1" applyFont="1" applyFill="1" applyBorder="1" applyAlignment="1" applyProtection="1">
      <alignment horizontal="center" vertical="center"/>
    </xf>
    <xf numFmtId="3" fontId="12" fillId="11" borderId="15" xfId="0" applyNumberFormat="1" applyFont="1" applyFill="1" applyBorder="1" applyAlignment="1" applyProtection="1">
      <alignment horizontal="center" vertical="center"/>
    </xf>
    <xf numFmtId="0" fontId="5" fillId="11" borderId="14" xfId="0" applyFont="1" applyFill="1" applyBorder="1" applyAlignment="1" applyProtection="1">
      <alignment horizontal="center" vertical="center" shrinkToFit="1"/>
      <protection locked="0"/>
    </xf>
    <xf numFmtId="0" fontId="5" fillId="11" borderId="9" xfId="0" applyFont="1" applyFill="1" applyBorder="1" applyAlignment="1" applyProtection="1">
      <alignment horizontal="center" vertical="center" shrinkToFit="1"/>
      <protection locked="0"/>
    </xf>
    <xf numFmtId="0" fontId="5" fillId="11" borderId="15" xfId="0" applyFont="1" applyFill="1" applyBorder="1" applyAlignment="1" applyProtection="1">
      <alignment horizontal="center" vertical="center" shrinkToFit="1"/>
      <protection locked="0"/>
    </xf>
    <xf numFmtId="3" fontId="12" fillId="11" borderId="14" xfId="0" applyNumberFormat="1" applyFont="1" applyFill="1" applyBorder="1" applyAlignment="1" applyProtection="1">
      <alignment horizontal="center" vertical="center" shrinkToFit="1"/>
    </xf>
    <xf numFmtId="3" fontId="12" fillId="11" borderId="15" xfId="0" applyNumberFormat="1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3" fontId="9" fillId="9" borderId="14" xfId="0" applyNumberFormat="1" applyFont="1" applyFill="1" applyBorder="1" applyAlignment="1" applyProtection="1">
      <alignment horizontal="right" vertical="center"/>
    </xf>
    <xf numFmtId="3" fontId="9" fillId="9" borderId="15" xfId="0" applyNumberFormat="1" applyFont="1" applyFill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10" fillId="11" borderId="12" xfId="0" applyFont="1" applyFill="1" applyBorder="1" applyAlignment="1" applyProtection="1">
      <alignment horizontal="center" vertical="center" wrapText="1"/>
      <protection locked="0"/>
    </xf>
    <xf numFmtId="0" fontId="10" fillId="11" borderId="11" xfId="0" applyFont="1" applyFill="1" applyBorder="1" applyAlignment="1" applyProtection="1">
      <alignment horizontal="center" vertical="center" wrapText="1"/>
      <protection locked="0"/>
    </xf>
    <xf numFmtId="0" fontId="0" fillId="11" borderId="12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textRotation="90" wrapText="1"/>
      <protection locked="0"/>
    </xf>
    <xf numFmtId="0" fontId="10" fillId="11" borderId="2" xfId="0" applyFont="1" applyFill="1" applyBorder="1" applyAlignment="1" applyProtection="1">
      <protection locked="0"/>
    </xf>
    <xf numFmtId="0" fontId="10" fillId="11" borderId="3" xfId="0" applyFont="1" applyFill="1" applyBorder="1" applyAlignment="1" applyProtection="1">
      <alignment textRotation="90"/>
      <protection locked="0"/>
    </xf>
    <xf numFmtId="0" fontId="10" fillId="11" borderId="4" xfId="0" applyFont="1" applyFill="1" applyBorder="1" applyAlignment="1" applyProtection="1">
      <protection locked="0"/>
    </xf>
    <xf numFmtId="0" fontId="10" fillId="11" borderId="5" xfId="0" applyFont="1" applyFill="1" applyBorder="1" applyAlignment="1" applyProtection="1">
      <alignment textRotation="90"/>
      <protection locked="0"/>
    </xf>
    <xf numFmtId="0" fontId="10" fillId="11" borderId="7" xfId="0" applyFont="1" applyFill="1" applyBorder="1" applyAlignment="1" applyProtection="1">
      <protection locked="0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0" xfId="0" applyFont="1" applyFill="1" applyAlignment="1" applyProtection="1">
      <alignment wrapText="1"/>
      <protection locked="0"/>
    </xf>
    <xf numFmtId="0" fontId="10" fillId="11" borderId="4" xfId="0" applyFont="1" applyFill="1" applyBorder="1" applyAlignment="1" applyProtection="1">
      <alignment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wrapText="1"/>
      <protection locked="0"/>
    </xf>
    <xf numFmtId="0" fontId="10" fillId="11" borderId="7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11" borderId="4" xfId="0" applyFont="1" applyFill="1" applyBorder="1" applyAlignment="1" applyProtection="1">
      <alignment horizontal="center"/>
      <protection locked="0"/>
    </xf>
    <xf numFmtId="0" fontId="10" fillId="11" borderId="5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0" borderId="14" xfId="0" applyNumberFormat="1" applyFont="1" applyFill="1" applyBorder="1" applyAlignment="1" applyProtection="1">
      <alignment horizontal="right" vertical="center" shrinkToFit="1"/>
    </xf>
    <xf numFmtId="173" fontId="12" fillId="10" borderId="9" xfId="0" applyNumberFormat="1" applyFont="1" applyFill="1" applyBorder="1" applyAlignment="1" applyProtection="1">
      <alignment horizontal="right" vertical="center" shrinkToFit="1"/>
    </xf>
    <xf numFmtId="173" fontId="12" fillId="10" borderId="15" xfId="0" applyNumberFormat="1" applyFont="1" applyFill="1" applyBorder="1" applyAlignment="1" applyProtection="1">
      <alignment horizontal="right" vertical="center" shrinkToFit="1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20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15</xdr:col>
      <xdr:colOff>337458</xdr:colOff>
      <xdr:row>78</xdr:row>
      <xdr:rowOff>92528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FC60F0-BBEF-463E-BD72-B2E04558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743" y="9791700"/>
          <a:ext cx="2416629" cy="484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 editAs="oneCell">
    <xdr:from>
      <xdr:col>6</xdr:col>
      <xdr:colOff>164123</xdr:colOff>
      <xdr:row>55</xdr:row>
      <xdr:rowOff>0</xdr:rowOff>
    </xdr:from>
    <xdr:to>
      <xdr:col>14</xdr:col>
      <xdr:colOff>41784</xdr:colOff>
      <xdr:row>59</xdr:row>
      <xdr:rowOff>79131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ADD65F-E86A-4F8E-8D40-F523BC5A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292" y="8393723"/>
          <a:ext cx="2603277" cy="665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46</xdr:row>
      <xdr:rowOff>0</xdr:rowOff>
    </xdr:from>
    <xdr:to>
      <xdr:col>18</xdr:col>
      <xdr:colOff>164193</xdr:colOff>
      <xdr:row>49</xdr:row>
      <xdr:rowOff>88900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6433E5-8F01-4669-B581-5C3D9DDCB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8850" y="7899400"/>
          <a:ext cx="3402693" cy="469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879231</xdr:colOff>
      <xdr:row>49</xdr:row>
      <xdr:rowOff>70339</xdr:rowOff>
    </xdr:from>
    <xdr:to>
      <xdr:col>6</xdr:col>
      <xdr:colOff>295589</xdr:colOff>
      <xdr:row>53</xdr:row>
      <xdr:rowOff>32239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67C69C-EEF3-4A55-A162-7CB0CC5A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231" y="8159262"/>
          <a:ext cx="3419789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539263</xdr:colOff>
      <xdr:row>54</xdr:row>
      <xdr:rowOff>76201</xdr:rowOff>
    </xdr:from>
    <xdr:to>
      <xdr:col>4</xdr:col>
      <xdr:colOff>937847</xdr:colOff>
      <xdr:row>58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A389DF-B987-474A-BAF8-72DC8119B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71" y="10263555"/>
          <a:ext cx="273733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B1:Y78"/>
  <sheetViews>
    <sheetView showGridLines="0" topLeftCell="A56" zoomScale="140" zoomScaleNormal="140" workbookViewId="0">
      <selection activeCell="S76" sqref="S76"/>
    </sheetView>
  </sheetViews>
  <sheetFormatPr defaultColWidth="7.6640625" defaultRowHeight="10.199999999999999" x14ac:dyDescent="0.2"/>
  <cols>
    <col min="1" max="1" width="0.5546875" style="4" customWidth="1"/>
    <col min="2" max="2" width="1.6640625" style="4" customWidth="1"/>
    <col min="3" max="3" width="5" style="4" customWidth="1"/>
    <col min="4" max="4" width="5.44140625" style="4" customWidth="1"/>
    <col min="5" max="5" width="6.33203125" style="4" customWidth="1"/>
    <col min="6" max="6" width="3.33203125" style="4" customWidth="1"/>
    <col min="7" max="7" width="2.6640625" style="4" customWidth="1"/>
    <col min="8" max="8" width="4.44140625" style="4" customWidth="1"/>
    <col min="9" max="9" width="4" style="4" customWidth="1"/>
    <col min="10" max="10" width="6.6640625" style="4" customWidth="1"/>
    <col min="11" max="11" width="6.5546875" style="4" customWidth="1"/>
    <col min="12" max="12" width="1.6640625" style="4" customWidth="1"/>
    <col min="13" max="13" width="7.5546875" style="4" customWidth="1"/>
    <col min="14" max="14" width="1.5546875" style="4" customWidth="1"/>
    <col min="15" max="15" width="2.33203125" style="4" customWidth="1"/>
    <col min="16" max="16" width="5.33203125" style="4" customWidth="1"/>
    <col min="17" max="17" width="4.44140625" style="4" customWidth="1"/>
    <col min="18" max="18" width="3" style="4" customWidth="1"/>
    <col min="19" max="19" width="5.44140625" style="4" customWidth="1"/>
    <col min="20" max="20" width="4.6640625" style="4" customWidth="1"/>
    <col min="21" max="21" width="2.6640625" style="4" customWidth="1"/>
    <col min="22" max="22" width="2.5546875" style="4" customWidth="1"/>
    <col min="23" max="23" width="5.5546875" style="4" customWidth="1"/>
    <col min="24" max="24" width="4.33203125" style="4" customWidth="1"/>
    <col min="25" max="25" width="1" style="4" customWidth="1"/>
    <col min="26" max="26" width="0.6640625" style="4" customWidth="1"/>
    <col min="27" max="16384" width="7.6640625" style="4"/>
  </cols>
  <sheetData>
    <row r="1" spans="2:25" ht="18" customHeight="1" x14ac:dyDescent="0.3">
      <c r="B1" s="1"/>
      <c r="C1" s="2"/>
      <c r="D1" s="2"/>
      <c r="E1" s="3"/>
      <c r="F1" s="286" t="s">
        <v>198</v>
      </c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8"/>
    </row>
    <row r="2" spans="2:25" ht="15" customHeight="1" x14ac:dyDescent="0.3">
      <c r="B2" s="5"/>
      <c r="C2" s="6"/>
      <c r="D2" s="6"/>
      <c r="E2" s="7"/>
      <c r="F2" s="298" t="s">
        <v>22</v>
      </c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300"/>
    </row>
    <row r="3" spans="2:25" ht="10.5" customHeight="1" x14ac:dyDescent="0.2">
      <c r="B3" s="304"/>
      <c r="C3" s="305"/>
      <c r="D3" s="305"/>
      <c r="E3" s="306"/>
      <c r="F3" s="295" t="s">
        <v>257</v>
      </c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7"/>
    </row>
    <row r="4" spans="2:25" ht="12.75" customHeight="1" x14ac:dyDescent="0.2">
      <c r="B4" s="301"/>
      <c r="C4" s="302"/>
      <c r="D4" s="302"/>
      <c r="E4" s="303"/>
      <c r="F4" s="295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7"/>
    </row>
    <row r="5" spans="2:25" ht="19.5" customHeight="1" x14ac:dyDescent="0.2">
      <c r="B5" s="307" t="s">
        <v>129</v>
      </c>
      <c r="C5" s="308"/>
      <c r="D5" s="308"/>
      <c r="E5" s="309"/>
      <c r="F5" s="295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7"/>
    </row>
    <row r="6" spans="2:25" ht="12.75" customHeight="1" x14ac:dyDescent="0.2">
      <c r="B6" s="289"/>
      <c r="C6" s="290"/>
      <c r="D6" s="290"/>
      <c r="E6" s="291"/>
      <c r="F6" s="292" t="s">
        <v>194</v>
      </c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4"/>
    </row>
    <row r="7" spans="2:25" ht="13.2" customHeight="1" x14ac:dyDescent="0.2">
      <c r="B7" s="279" t="s">
        <v>28</v>
      </c>
      <c r="C7" s="279"/>
      <c r="D7" s="279"/>
      <c r="E7" s="27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278" t="s">
        <v>7</v>
      </c>
      <c r="D8" s="278"/>
      <c r="E8" s="278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5" t="s">
        <v>39</v>
      </c>
      <c r="C9" s="206"/>
      <c r="D9" s="206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13" t="s">
        <v>40</v>
      </c>
      <c r="S9" s="12"/>
      <c r="T9" s="12"/>
      <c r="U9" s="12"/>
      <c r="V9" s="282"/>
      <c r="W9" s="282"/>
      <c r="X9" s="282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10.199999999999999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10.199999999999999" customHeight="1" x14ac:dyDescent="0.2">
      <c r="B17" s="27"/>
      <c r="C17" s="25" t="s">
        <v>29</v>
      </c>
      <c r="D17" s="25"/>
      <c r="E17" s="25"/>
      <c r="F17" s="25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" t="s">
        <v>11</v>
      </c>
      <c r="T17" s="334"/>
      <c r="U17" s="334"/>
      <c r="V17" s="334"/>
      <c r="W17" s="334"/>
      <c r="X17" s="334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84" t="s">
        <v>12</v>
      </c>
      <c r="D19" s="284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333" t="s">
        <v>13</v>
      </c>
      <c r="D21" s="333"/>
      <c r="E21" s="285"/>
      <c r="F21" s="285"/>
      <c r="G21" s="285"/>
      <c r="H21" s="285"/>
      <c r="I21" s="281"/>
      <c r="J21" s="281"/>
      <c r="K21" s="281"/>
      <c r="L21" s="281"/>
      <c r="M21" s="281"/>
      <c r="N21" s="28"/>
      <c r="O21" s="284" t="s">
        <v>14</v>
      </c>
      <c r="P21" s="284"/>
      <c r="Q21" s="281"/>
      <c r="R21" s="281"/>
      <c r="S21" s="281"/>
      <c r="T21" s="29" t="s">
        <v>15</v>
      </c>
      <c r="U21" s="281"/>
      <c r="V21" s="281"/>
      <c r="W21" s="281"/>
      <c r="X21" s="281"/>
      <c r="Y21" s="26"/>
    </row>
    <row r="22" spans="2:25" ht="5.7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325" t="s">
        <v>34</v>
      </c>
      <c r="D23" s="325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7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325" t="s">
        <v>35</v>
      </c>
      <c r="D25" s="325"/>
      <c r="E25" s="325"/>
      <c r="F25" s="280"/>
      <c r="G25" s="280"/>
      <c r="H25" s="280"/>
      <c r="I25" s="280"/>
      <c r="J25" s="280"/>
      <c r="K25" s="28" t="s">
        <v>16</v>
      </c>
      <c r="L25" s="283"/>
      <c r="M25" s="283"/>
      <c r="N25" s="25"/>
      <c r="O25" s="284" t="s">
        <v>26</v>
      </c>
      <c r="P25" s="284"/>
      <c r="Q25" s="284"/>
      <c r="R25" s="280"/>
      <c r="S25" s="280"/>
      <c r="T25" s="280"/>
      <c r="U25" s="280"/>
      <c r="V25" s="280"/>
      <c r="W25" s="280"/>
      <c r="X25" s="280"/>
      <c r="Y25" s="26"/>
    </row>
    <row r="26" spans="2:25" ht="5.7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36</v>
      </c>
      <c r="D27" s="30"/>
      <c r="E27" s="30"/>
      <c r="F27" s="281"/>
      <c r="G27" s="281"/>
      <c r="H27" s="281"/>
      <c r="I27" s="281"/>
      <c r="J27" s="281"/>
      <c r="K27" s="281"/>
      <c r="L27" s="284" t="s">
        <v>25</v>
      </c>
      <c r="M27" s="284"/>
      <c r="N27" s="284"/>
      <c r="O27" s="284"/>
      <c r="P27" s="284"/>
      <c r="Q27" s="281"/>
      <c r="R27" s="281"/>
      <c r="S27" s="281"/>
      <c r="T27" s="281"/>
      <c r="U27" s="281"/>
      <c r="V27" s="281"/>
      <c r="W27" s="281"/>
      <c r="X27" s="281"/>
      <c r="Y27" s="26"/>
    </row>
    <row r="28" spans="2:25" ht="5.7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325" t="s">
        <v>37</v>
      </c>
      <c r="D29" s="325"/>
      <c r="E29" s="325"/>
      <c r="F29" s="325"/>
      <c r="G29" s="332"/>
      <c r="H29" s="332"/>
      <c r="I29" s="332"/>
      <c r="J29" s="332"/>
      <c r="K29" s="28" t="s">
        <v>17</v>
      </c>
      <c r="L29" s="325" t="s">
        <v>41</v>
      </c>
      <c r="M29" s="325"/>
      <c r="N29" s="325"/>
      <c r="O29" s="325"/>
      <c r="P29" s="332"/>
      <c r="Q29" s="332"/>
      <c r="R29" s="332"/>
      <c r="S29" s="332"/>
      <c r="T29" s="25"/>
      <c r="U29" s="25"/>
      <c r="V29" s="25"/>
      <c r="W29" s="25"/>
      <c r="X29" s="25"/>
      <c r="Y29" s="26"/>
    </row>
    <row r="30" spans="2:25" ht="5.7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325" t="s">
        <v>42</v>
      </c>
      <c r="D31" s="325"/>
      <c r="E31" s="325"/>
      <c r="F31" s="325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" t="s">
        <v>18</v>
      </c>
      <c r="U31" s="326"/>
      <c r="V31" s="326"/>
      <c r="W31" s="326"/>
      <c r="X31" s="326"/>
      <c r="Y31" s="26"/>
    </row>
    <row r="32" spans="2:25" ht="5.7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325" t="s">
        <v>43</v>
      </c>
      <c r="D33" s="325"/>
      <c r="E33" s="325"/>
      <c r="F33" s="325"/>
      <c r="G33" s="325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6"/>
    </row>
    <row r="34" spans="2:25" ht="5.7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325" t="s">
        <v>38</v>
      </c>
      <c r="D35" s="325"/>
      <c r="E35" s="325"/>
      <c r="F35" s="325"/>
      <c r="G35" s="281"/>
      <c r="H35" s="281"/>
      <c r="I35" s="281"/>
      <c r="J35" s="281"/>
      <c r="K35" s="281"/>
      <c r="L35" s="281"/>
      <c r="M35" s="28" t="s">
        <v>19</v>
      </c>
      <c r="N35" s="281"/>
      <c r="O35" s="281"/>
      <c r="P35" s="281"/>
      <c r="Q35" s="281"/>
      <c r="R35" s="333" t="s">
        <v>14</v>
      </c>
      <c r="S35" s="333"/>
      <c r="T35" s="281"/>
      <c r="U35" s="281"/>
      <c r="V35" s="281"/>
      <c r="W35" s="281"/>
      <c r="X35" s="281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325"/>
      <c r="D37" s="325"/>
      <c r="E37" s="31"/>
      <c r="F37" s="31"/>
      <c r="G37" s="335" t="s">
        <v>24</v>
      </c>
      <c r="H37" s="335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30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327"/>
      <c r="Q40" s="327"/>
      <c r="R40" s="327"/>
      <c r="S40" s="327"/>
      <c r="T40" s="327"/>
      <c r="U40" s="327"/>
      <c r="V40" s="21"/>
      <c r="W40" s="21"/>
      <c r="X40" s="21"/>
      <c r="Y40" s="22"/>
    </row>
    <row r="41" spans="2:25" ht="14.1" customHeight="1" x14ac:dyDescent="0.3">
      <c r="B41" s="40"/>
      <c r="C41" s="312"/>
      <c r="D41" s="312"/>
      <c r="E41" s="25" t="s">
        <v>23</v>
      </c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3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316" t="s">
        <v>128</v>
      </c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22"/>
    </row>
    <row r="45" spans="2:25" ht="15" customHeight="1" x14ac:dyDescent="0.2">
      <c r="B45" s="40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26"/>
    </row>
    <row r="46" spans="2:25" ht="15" customHeight="1" x14ac:dyDescent="0.2">
      <c r="B46" s="40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26"/>
    </row>
    <row r="47" spans="2:25" ht="15" customHeight="1" x14ac:dyDescent="0.2">
      <c r="B47" s="40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26"/>
    </row>
    <row r="48" spans="2:25" ht="11.25" customHeight="1" x14ac:dyDescent="0.3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314" t="s">
        <v>126</v>
      </c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21"/>
      <c r="Y49" s="22"/>
    </row>
    <row r="50" spans="2:25" ht="15" customHeight="1" x14ac:dyDescent="0.2">
      <c r="B50" s="40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26"/>
    </row>
    <row r="51" spans="2:25" ht="15" customHeight="1" x14ac:dyDescent="0.2">
      <c r="B51" s="40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314" t="s">
        <v>2</v>
      </c>
      <c r="D54" s="314"/>
      <c r="E54" s="314"/>
      <c r="F54" s="314"/>
      <c r="G54" s="314"/>
      <c r="H54" s="314"/>
      <c r="I54" s="314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315" t="s">
        <v>31</v>
      </c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25"/>
      <c r="U56" s="25"/>
      <c r="V56" s="25"/>
      <c r="W56" s="25"/>
      <c r="X56" s="25"/>
      <c r="Y56" s="26"/>
    </row>
    <row r="57" spans="2:25" ht="10.199999999999999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318" t="s">
        <v>3</v>
      </c>
      <c r="D58" s="318"/>
      <c r="E58" s="319"/>
      <c r="F58" s="319"/>
      <c r="G58" s="319"/>
      <c r="H58" s="319"/>
      <c r="I58" s="319"/>
      <c r="J58" s="319"/>
      <c r="K58" s="319"/>
      <c r="L58" s="319"/>
      <c r="M58" s="319"/>
      <c r="N58" s="319"/>
      <c r="O58" s="319"/>
      <c r="P58" s="319"/>
      <c r="Q58" s="319"/>
      <c r="R58" s="319"/>
      <c r="S58" s="318" t="s">
        <v>21</v>
      </c>
      <c r="T58" s="318"/>
      <c r="U58" s="313"/>
      <c r="V58" s="313"/>
      <c r="W58" s="313"/>
      <c r="X58" s="313"/>
      <c r="Y58" s="26"/>
    </row>
    <row r="59" spans="2:25" ht="10.199999999999999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318" t="s">
        <v>4</v>
      </c>
      <c r="D60" s="318"/>
      <c r="E60" s="321"/>
      <c r="F60" s="321"/>
      <c r="G60" s="32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318" t="s">
        <v>5</v>
      </c>
      <c r="D62" s="318"/>
      <c r="E62" s="318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10.199999999999999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318" t="s">
        <v>3</v>
      </c>
      <c r="D64" s="318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20" t="s">
        <v>21</v>
      </c>
      <c r="T64" s="320"/>
      <c r="U64" s="313"/>
      <c r="V64" s="313"/>
      <c r="W64" s="313"/>
      <c r="X64" s="313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318" t="s">
        <v>4</v>
      </c>
      <c r="D66" s="318"/>
      <c r="E66" s="321"/>
      <c r="F66" s="321"/>
      <c r="G66" s="32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318" t="s">
        <v>5</v>
      </c>
      <c r="D68" s="318"/>
      <c r="E68" s="318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317" t="s">
        <v>32</v>
      </c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3">
      <c r="B72" s="59"/>
      <c r="C72" s="310" t="s">
        <v>33</v>
      </c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1"/>
      <c r="V72" s="311"/>
      <c r="W72" s="311"/>
      <c r="X72" s="311"/>
      <c r="Y72" s="60"/>
    </row>
    <row r="73" spans="2:25" s="63" customFormat="1" ht="3" customHeight="1" x14ac:dyDescent="0.3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F1:Y1"/>
    <mergeCell ref="B6:E6"/>
    <mergeCell ref="F6:Y6"/>
    <mergeCell ref="F3:Y5"/>
    <mergeCell ref="F2:Y2"/>
    <mergeCell ref="B4:E4"/>
    <mergeCell ref="B3:E3"/>
    <mergeCell ref="B5:E5"/>
    <mergeCell ref="L25:M25"/>
    <mergeCell ref="I21:M21"/>
    <mergeCell ref="O25:Q25"/>
    <mergeCell ref="R25:X25"/>
    <mergeCell ref="F25:J25"/>
    <mergeCell ref="O21:P21"/>
    <mergeCell ref="E21:H21"/>
    <mergeCell ref="C8:E8"/>
    <mergeCell ref="B7:E7"/>
    <mergeCell ref="E23:O23"/>
    <mergeCell ref="U21:X21"/>
    <mergeCell ref="V9:X9"/>
    <mergeCell ref="G17:R17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pageSetUpPr fitToPage="1"/>
  </sheetPr>
  <dimension ref="A1:U63"/>
  <sheetViews>
    <sheetView showGridLines="0" topLeftCell="A39" zoomScale="130" zoomScaleNormal="130" zoomScaleSheetLayoutView="100" workbookViewId="0">
      <selection activeCell="P58" sqref="P58"/>
    </sheetView>
  </sheetViews>
  <sheetFormatPr defaultColWidth="9.33203125" defaultRowHeight="13.8" x14ac:dyDescent="0.3"/>
  <cols>
    <col min="1" max="1" width="3" style="68" customWidth="1"/>
    <col min="2" max="3" width="3.44140625" style="68" customWidth="1"/>
    <col min="4" max="4" width="2.33203125" style="68" customWidth="1"/>
    <col min="5" max="5" width="3.6640625" style="68" customWidth="1"/>
    <col min="6" max="6" width="1.33203125" style="68" customWidth="1"/>
    <col min="7" max="7" width="5" style="68" customWidth="1"/>
    <col min="8" max="8" width="4.6640625" style="68" customWidth="1"/>
    <col min="9" max="9" width="1.5546875" style="137" customWidth="1"/>
    <col min="10" max="10" width="5.33203125" style="68" customWidth="1"/>
    <col min="11" max="11" width="7" style="68" customWidth="1"/>
    <col min="12" max="12" width="11" style="68" customWidth="1"/>
    <col min="13" max="13" width="1.6640625" style="68" customWidth="1"/>
    <col min="14" max="14" width="3.44140625" style="68" customWidth="1"/>
    <col min="15" max="15" width="5.33203125" style="68" customWidth="1"/>
    <col min="16" max="16" width="7.44140625" style="68" customWidth="1"/>
    <col min="17" max="17" width="2" style="68" customWidth="1"/>
    <col min="18" max="18" width="3.33203125" style="68" customWidth="1"/>
    <col min="19" max="19" width="2" style="68" customWidth="1"/>
    <col min="20" max="20" width="6" style="68" customWidth="1"/>
    <col min="21" max="21" width="0.6640625" style="68" customWidth="1"/>
    <col min="22" max="16384" width="9.33203125" style="68"/>
  </cols>
  <sheetData>
    <row r="1" spans="1:21" s="137" customFormat="1" x14ac:dyDescent="0.3">
      <c r="A1" s="1"/>
      <c r="B1" s="2"/>
      <c r="C1" s="2"/>
      <c r="D1" s="3"/>
      <c r="E1" s="286" t="s">
        <v>198</v>
      </c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8"/>
    </row>
    <row r="2" spans="1:21" s="137" customFormat="1" x14ac:dyDescent="0.3">
      <c r="A2" s="5"/>
      <c r="B2" s="6"/>
      <c r="C2" s="6"/>
      <c r="D2" s="7"/>
      <c r="E2" s="298" t="s">
        <v>22</v>
      </c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300"/>
    </row>
    <row r="3" spans="1:21" s="137" customFormat="1" x14ac:dyDescent="0.3">
      <c r="A3" s="304"/>
      <c r="B3" s="305"/>
      <c r="C3" s="305"/>
      <c r="D3" s="306"/>
      <c r="E3" s="295" t="s">
        <v>257</v>
      </c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7"/>
    </row>
    <row r="4" spans="1:21" s="137" customFormat="1" x14ac:dyDescent="0.3">
      <c r="A4" s="301"/>
      <c r="B4" s="302"/>
      <c r="C4" s="302"/>
      <c r="D4" s="303"/>
      <c r="E4" s="295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7"/>
    </row>
    <row r="5" spans="1:21" s="137" customFormat="1" x14ac:dyDescent="0.3">
      <c r="A5" s="389" t="s">
        <v>129</v>
      </c>
      <c r="B5" s="390"/>
      <c r="C5" s="390"/>
      <c r="D5" s="391"/>
      <c r="E5" s="295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7"/>
    </row>
    <row r="6" spans="1:21" s="137" customFormat="1" x14ac:dyDescent="0.3">
      <c r="A6" s="289"/>
      <c r="B6" s="290"/>
      <c r="C6" s="290"/>
      <c r="D6" s="291"/>
      <c r="E6" s="292" t="s">
        <v>130</v>
      </c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4"/>
    </row>
    <row r="7" spans="1:21" ht="12.75" customHeight="1" x14ac:dyDescent="0.3">
      <c r="A7" s="279" t="s">
        <v>44</v>
      </c>
      <c r="B7" s="279"/>
      <c r="C7" s="279"/>
      <c r="D7" s="279"/>
      <c r="E7" s="279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86" t="s">
        <v>7</v>
      </c>
      <c r="C8" s="386"/>
      <c r="D8" s="386"/>
      <c r="E8" s="386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3">
      <c r="A9" s="339" t="s">
        <v>45</v>
      </c>
      <c r="B9" s="387"/>
      <c r="C9" s="387"/>
      <c r="D9" s="387"/>
      <c r="E9" s="387"/>
      <c r="F9" s="338"/>
      <c r="G9" s="338"/>
      <c r="H9" s="338"/>
      <c r="I9" s="338"/>
      <c r="J9" s="338"/>
      <c r="K9" s="338"/>
      <c r="L9" s="338"/>
      <c r="M9" s="338"/>
      <c r="N9" s="338"/>
      <c r="O9" s="388" t="s">
        <v>40</v>
      </c>
      <c r="P9" s="388"/>
      <c r="Q9" s="388"/>
      <c r="R9" s="338"/>
      <c r="S9" s="338"/>
      <c r="T9" s="338"/>
      <c r="U9" s="75"/>
    </row>
    <row r="10" spans="1:21" x14ac:dyDescent="0.3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3">
      <c r="A11" s="381" t="s">
        <v>46</v>
      </c>
      <c r="B11" s="382"/>
      <c r="C11" s="382"/>
      <c r="D11" s="77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75"/>
    </row>
    <row r="12" spans="1:21" ht="15" customHeight="1" x14ac:dyDescent="0.3">
      <c r="A12" s="384"/>
      <c r="B12" s="385"/>
      <c r="C12" s="385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3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3">
      <c r="A14" s="279" t="s">
        <v>44</v>
      </c>
      <c r="B14" s="279"/>
      <c r="C14" s="279"/>
      <c r="D14" s="279"/>
      <c r="E14" s="279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86" t="s">
        <v>47</v>
      </c>
      <c r="C15" s="386"/>
      <c r="D15" s="386"/>
      <c r="E15" s="386"/>
      <c r="F15" s="386"/>
      <c r="G15" s="386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0.199999999999999" x14ac:dyDescent="0.2">
      <c r="A16" s="80"/>
      <c r="B16" s="207" t="s">
        <v>48</v>
      </c>
      <c r="C16" s="207"/>
      <c r="D16" s="207"/>
      <c r="E16" s="209"/>
      <c r="F16" s="209"/>
      <c r="G16" s="209"/>
      <c r="H16" s="209"/>
      <c r="I16" s="213"/>
      <c r="J16" s="208" t="s">
        <v>49</v>
      </c>
      <c r="K16" s="209" t="s">
        <v>50</v>
      </c>
      <c r="L16" s="209"/>
      <c r="M16" s="213"/>
      <c r="N16" s="209" t="s">
        <v>51</v>
      </c>
      <c r="O16" s="382" t="s">
        <v>52</v>
      </c>
      <c r="P16" s="382"/>
      <c r="Q16" s="207"/>
      <c r="R16" s="207"/>
      <c r="S16" s="207"/>
      <c r="T16" s="207"/>
      <c r="U16" s="75"/>
    </row>
    <row r="17" spans="1:21" s="4" customFormat="1" ht="10.199999999999999" x14ac:dyDescent="0.2">
      <c r="A17" s="378"/>
      <c r="B17" s="379"/>
      <c r="C17" s="379"/>
      <c r="D17" s="379"/>
      <c r="E17" s="379"/>
      <c r="F17" s="379"/>
      <c r="G17" s="379"/>
      <c r="H17" s="379"/>
      <c r="I17" s="380"/>
      <c r="J17" s="378"/>
      <c r="K17" s="379"/>
      <c r="L17" s="379"/>
      <c r="M17" s="380"/>
      <c r="N17" s="378"/>
      <c r="O17" s="379"/>
      <c r="P17" s="379"/>
      <c r="Q17" s="379"/>
      <c r="R17" s="379"/>
      <c r="S17" s="379"/>
      <c r="T17" s="379"/>
      <c r="U17" s="380"/>
    </row>
    <row r="18" spans="1:21" s="4" customFormat="1" ht="10.199999999999999" x14ac:dyDescent="0.2">
      <c r="A18" s="378"/>
      <c r="B18" s="379"/>
      <c r="C18" s="379"/>
      <c r="D18" s="379"/>
      <c r="E18" s="379"/>
      <c r="F18" s="379"/>
      <c r="G18" s="379"/>
      <c r="H18" s="379"/>
      <c r="I18" s="380"/>
      <c r="J18" s="378"/>
      <c r="K18" s="379"/>
      <c r="L18" s="379"/>
      <c r="M18" s="380"/>
      <c r="N18" s="378"/>
      <c r="O18" s="379"/>
      <c r="P18" s="379"/>
      <c r="Q18" s="379"/>
      <c r="R18" s="379"/>
      <c r="S18" s="379"/>
      <c r="T18" s="379"/>
      <c r="U18" s="380"/>
    </row>
    <row r="19" spans="1:21" s="4" customFormat="1" ht="10.199999999999999" x14ac:dyDescent="0.2">
      <c r="A19" s="378"/>
      <c r="B19" s="379"/>
      <c r="C19" s="379"/>
      <c r="D19" s="379"/>
      <c r="E19" s="379"/>
      <c r="F19" s="379"/>
      <c r="G19" s="379"/>
      <c r="H19" s="379"/>
      <c r="I19" s="380"/>
      <c r="J19" s="378"/>
      <c r="K19" s="379"/>
      <c r="L19" s="379"/>
      <c r="M19" s="380"/>
      <c r="N19" s="378"/>
      <c r="O19" s="379"/>
      <c r="P19" s="379"/>
      <c r="Q19" s="379"/>
      <c r="R19" s="379"/>
      <c r="S19" s="379"/>
      <c r="T19" s="379"/>
      <c r="U19" s="380"/>
    </row>
    <row r="20" spans="1:21" s="4" customFormat="1" ht="10.199999999999999" x14ac:dyDescent="0.2">
      <c r="A20" s="378"/>
      <c r="B20" s="379"/>
      <c r="C20" s="379"/>
      <c r="D20" s="379"/>
      <c r="E20" s="379"/>
      <c r="F20" s="379"/>
      <c r="G20" s="379"/>
      <c r="H20" s="379"/>
      <c r="I20" s="380"/>
      <c r="J20" s="378"/>
      <c r="K20" s="379"/>
      <c r="L20" s="379"/>
      <c r="M20" s="380"/>
      <c r="N20" s="378"/>
      <c r="O20" s="379"/>
      <c r="P20" s="379"/>
      <c r="Q20" s="379"/>
      <c r="R20" s="379"/>
      <c r="S20" s="379"/>
      <c r="T20" s="379"/>
      <c r="U20" s="380"/>
    </row>
    <row r="21" spans="1:21" s="4" customFormat="1" ht="10.199999999999999" x14ac:dyDescent="0.2">
      <c r="A21" s="378"/>
      <c r="B21" s="379"/>
      <c r="C21" s="379"/>
      <c r="D21" s="379"/>
      <c r="E21" s="379"/>
      <c r="F21" s="379"/>
      <c r="G21" s="379"/>
      <c r="H21" s="379"/>
      <c r="I21" s="380"/>
      <c r="J21" s="378"/>
      <c r="K21" s="379"/>
      <c r="L21" s="379"/>
      <c r="M21" s="380"/>
      <c r="N21" s="378"/>
      <c r="O21" s="379"/>
      <c r="P21" s="379"/>
      <c r="Q21" s="379"/>
      <c r="R21" s="379"/>
      <c r="S21" s="379"/>
      <c r="T21" s="379"/>
      <c r="U21" s="380"/>
    </row>
    <row r="22" spans="1:21" s="4" customFormat="1" ht="10.199999999999999" x14ac:dyDescent="0.2">
      <c r="A22" s="378"/>
      <c r="B22" s="379"/>
      <c r="C22" s="379"/>
      <c r="D22" s="379"/>
      <c r="E22" s="379"/>
      <c r="F22" s="379"/>
      <c r="G22" s="379"/>
      <c r="H22" s="379"/>
      <c r="I22" s="380"/>
      <c r="J22" s="378"/>
      <c r="K22" s="379"/>
      <c r="L22" s="379"/>
      <c r="M22" s="380"/>
      <c r="N22" s="378"/>
      <c r="O22" s="379"/>
      <c r="P22" s="379"/>
      <c r="Q22" s="379"/>
      <c r="R22" s="379"/>
      <c r="S22" s="379"/>
      <c r="T22" s="379"/>
      <c r="U22" s="380"/>
    </row>
    <row r="23" spans="1:21" s="4" customFormat="1" ht="10.199999999999999" x14ac:dyDescent="0.2">
      <c r="A23" s="378"/>
      <c r="B23" s="379"/>
      <c r="C23" s="379"/>
      <c r="D23" s="379"/>
      <c r="E23" s="379"/>
      <c r="F23" s="379"/>
      <c r="G23" s="379"/>
      <c r="H23" s="379"/>
      <c r="I23" s="380"/>
      <c r="J23" s="378"/>
      <c r="K23" s="379"/>
      <c r="L23" s="379"/>
      <c r="M23" s="380"/>
      <c r="N23" s="378"/>
      <c r="O23" s="379"/>
      <c r="P23" s="379"/>
      <c r="Q23" s="379"/>
      <c r="R23" s="379"/>
      <c r="S23" s="379"/>
      <c r="T23" s="379"/>
      <c r="U23" s="380"/>
    </row>
    <row r="24" spans="1:21" s="4" customFormat="1" ht="11.25" customHeight="1" x14ac:dyDescent="0.2">
      <c r="A24" s="378"/>
      <c r="B24" s="379"/>
      <c r="C24" s="379"/>
      <c r="D24" s="379"/>
      <c r="E24" s="379"/>
      <c r="F24" s="379"/>
      <c r="G24" s="379"/>
      <c r="H24" s="379"/>
      <c r="I24" s="380"/>
      <c r="J24" s="378"/>
      <c r="K24" s="379"/>
      <c r="L24" s="379"/>
      <c r="M24" s="380"/>
      <c r="N24" s="378"/>
      <c r="O24" s="379"/>
      <c r="P24" s="379"/>
      <c r="Q24" s="379"/>
      <c r="R24" s="379"/>
      <c r="S24" s="379"/>
      <c r="T24" s="379"/>
      <c r="U24" s="380"/>
    </row>
    <row r="25" spans="1:21" s="4" customFormat="1" ht="11.25" customHeight="1" x14ac:dyDescent="0.2">
      <c r="A25" s="378"/>
      <c r="B25" s="379"/>
      <c r="C25" s="379"/>
      <c r="D25" s="379"/>
      <c r="E25" s="379"/>
      <c r="F25" s="379"/>
      <c r="G25" s="379"/>
      <c r="H25" s="379"/>
      <c r="I25" s="380"/>
      <c r="J25" s="378"/>
      <c r="K25" s="379"/>
      <c r="L25" s="379"/>
      <c r="M25" s="380"/>
      <c r="N25" s="378"/>
      <c r="O25" s="379"/>
      <c r="P25" s="379"/>
      <c r="Q25" s="379"/>
      <c r="R25" s="379"/>
      <c r="S25" s="379"/>
      <c r="T25" s="379"/>
      <c r="U25" s="380"/>
    </row>
    <row r="26" spans="1:21" s="4" customFormat="1" ht="10.199999999999999" x14ac:dyDescent="0.2">
      <c r="A26" s="378"/>
      <c r="B26" s="379"/>
      <c r="C26" s="379"/>
      <c r="D26" s="379"/>
      <c r="E26" s="379"/>
      <c r="F26" s="379"/>
      <c r="G26" s="379"/>
      <c r="H26" s="379"/>
      <c r="I26" s="380"/>
      <c r="J26" s="378"/>
      <c r="K26" s="379"/>
      <c r="L26" s="379"/>
      <c r="M26" s="380"/>
      <c r="N26" s="378"/>
      <c r="O26" s="379"/>
      <c r="P26" s="379"/>
      <c r="Q26" s="379"/>
      <c r="R26" s="379"/>
      <c r="S26" s="379"/>
      <c r="T26" s="379"/>
      <c r="U26" s="380"/>
    </row>
    <row r="27" spans="1:21" s="4" customFormat="1" ht="10.199999999999999" x14ac:dyDescent="0.2">
      <c r="A27" s="378"/>
      <c r="B27" s="379"/>
      <c r="C27" s="379"/>
      <c r="D27" s="379"/>
      <c r="E27" s="379"/>
      <c r="F27" s="379"/>
      <c r="G27" s="379"/>
      <c r="H27" s="379"/>
      <c r="I27" s="380"/>
      <c r="J27" s="378"/>
      <c r="K27" s="379"/>
      <c r="L27" s="379"/>
      <c r="M27" s="380"/>
      <c r="N27" s="378"/>
      <c r="O27" s="379"/>
      <c r="P27" s="379"/>
      <c r="Q27" s="379"/>
      <c r="R27" s="379"/>
      <c r="S27" s="379"/>
      <c r="T27" s="379"/>
      <c r="U27" s="380"/>
    </row>
    <row r="28" spans="1:21" s="4" customFormat="1" ht="10.199999999999999" x14ac:dyDescent="0.2">
      <c r="A28" s="378"/>
      <c r="B28" s="379"/>
      <c r="C28" s="379"/>
      <c r="D28" s="379"/>
      <c r="E28" s="379"/>
      <c r="F28" s="379"/>
      <c r="G28" s="379"/>
      <c r="H28" s="379"/>
      <c r="I28" s="380"/>
      <c r="J28" s="378"/>
      <c r="K28" s="379"/>
      <c r="L28" s="379"/>
      <c r="M28" s="380"/>
      <c r="N28" s="378"/>
      <c r="O28" s="379"/>
      <c r="P28" s="379"/>
      <c r="Q28" s="379"/>
      <c r="R28" s="379"/>
      <c r="S28" s="379"/>
      <c r="T28" s="379"/>
      <c r="U28" s="380"/>
    </row>
    <row r="29" spans="1:21" s="4" customFormat="1" ht="10.199999999999999" x14ac:dyDescent="0.2">
      <c r="A29" s="378"/>
      <c r="B29" s="379"/>
      <c r="C29" s="379"/>
      <c r="D29" s="379"/>
      <c r="E29" s="379"/>
      <c r="F29" s="379"/>
      <c r="G29" s="379"/>
      <c r="H29" s="379"/>
      <c r="I29" s="380"/>
      <c r="J29" s="378"/>
      <c r="K29" s="379"/>
      <c r="L29" s="379"/>
      <c r="M29" s="380"/>
      <c r="N29" s="378"/>
      <c r="O29" s="379"/>
      <c r="P29" s="379"/>
      <c r="Q29" s="379"/>
      <c r="R29" s="379"/>
      <c r="S29" s="379"/>
      <c r="T29" s="379"/>
      <c r="U29" s="380"/>
    </row>
    <row r="30" spans="1:21" s="4" customFormat="1" ht="10.199999999999999" x14ac:dyDescent="0.2">
      <c r="A30" s="378"/>
      <c r="B30" s="379"/>
      <c r="C30" s="379"/>
      <c r="D30" s="379"/>
      <c r="E30" s="379"/>
      <c r="F30" s="379"/>
      <c r="G30" s="379"/>
      <c r="H30" s="379"/>
      <c r="I30" s="380"/>
      <c r="J30" s="378"/>
      <c r="K30" s="379"/>
      <c r="L30" s="379"/>
      <c r="M30" s="380"/>
      <c r="N30" s="378"/>
      <c r="O30" s="379"/>
      <c r="P30" s="379"/>
      <c r="Q30" s="379"/>
      <c r="R30" s="379"/>
      <c r="S30" s="379"/>
      <c r="T30" s="379"/>
      <c r="U30" s="380"/>
    </row>
    <row r="31" spans="1:21" s="4" customFormat="1" ht="10.199999999999999" x14ac:dyDescent="0.2">
      <c r="A31" s="378"/>
      <c r="B31" s="379"/>
      <c r="C31" s="379"/>
      <c r="D31" s="379"/>
      <c r="E31" s="379"/>
      <c r="F31" s="379"/>
      <c r="G31" s="379"/>
      <c r="H31" s="379"/>
      <c r="I31" s="380"/>
      <c r="J31" s="378"/>
      <c r="K31" s="379"/>
      <c r="L31" s="379"/>
      <c r="M31" s="380"/>
      <c r="N31" s="378"/>
      <c r="O31" s="379"/>
      <c r="P31" s="379"/>
      <c r="Q31" s="379"/>
      <c r="R31" s="379"/>
      <c r="S31" s="379"/>
      <c r="T31" s="379"/>
      <c r="U31" s="380"/>
    </row>
    <row r="32" spans="1:21" s="4" customFormat="1" ht="10.199999999999999" x14ac:dyDescent="0.2">
      <c r="A32" s="378"/>
      <c r="B32" s="379"/>
      <c r="C32" s="379"/>
      <c r="D32" s="379"/>
      <c r="E32" s="379"/>
      <c r="F32" s="379"/>
      <c r="G32" s="379"/>
      <c r="H32" s="379"/>
      <c r="I32" s="380"/>
      <c r="J32" s="76"/>
      <c r="K32" s="77"/>
      <c r="L32" s="77"/>
      <c r="M32" s="75"/>
      <c r="N32" s="378"/>
      <c r="O32" s="379"/>
      <c r="P32" s="379"/>
      <c r="Q32" s="379"/>
      <c r="R32" s="379"/>
      <c r="S32" s="379"/>
      <c r="T32" s="379"/>
      <c r="U32" s="380"/>
    </row>
    <row r="33" spans="1:21" s="4" customFormat="1" ht="11.25" customHeight="1" x14ac:dyDescent="0.2">
      <c r="A33" s="369" t="s">
        <v>55</v>
      </c>
      <c r="B33" s="370"/>
      <c r="C33" s="370"/>
      <c r="D33" s="370"/>
      <c r="E33" s="77"/>
      <c r="F33" s="348"/>
      <c r="G33" s="349"/>
      <c r="H33" s="350"/>
      <c r="I33" s="214"/>
      <c r="J33" s="76"/>
      <c r="K33" s="77"/>
      <c r="L33" s="77"/>
      <c r="M33" s="75"/>
      <c r="N33" s="359" t="s">
        <v>53</v>
      </c>
      <c r="O33" s="360"/>
      <c r="P33" s="361"/>
      <c r="Q33" s="362"/>
      <c r="R33" s="363"/>
      <c r="S33" s="364"/>
      <c r="T33" s="365"/>
      <c r="U33" s="75"/>
    </row>
    <row r="34" spans="1:21" s="4" customFormat="1" ht="11.25" customHeight="1" x14ac:dyDescent="0.2">
      <c r="A34" s="369"/>
      <c r="B34" s="370"/>
      <c r="C34" s="370"/>
      <c r="D34" s="370"/>
      <c r="E34" s="77"/>
      <c r="F34" s="351"/>
      <c r="G34" s="352"/>
      <c r="H34" s="353"/>
      <c r="I34" s="214"/>
      <c r="J34" s="76"/>
      <c r="K34" s="77"/>
      <c r="L34" s="77"/>
      <c r="M34" s="75"/>
      <c r="N34" s="360"/>
      <c r="O34" s="360"/>
      <c r="P34" s="361"/>
      <c r="Q34" s="362"/>
      <c r="R34" s="366"/>
      <c r="S34" s="367"/>
      <c r="T34" s="368"/>
      <c r="U34" s="75"/>
    </row>
    <row r="35" spans="1:21" s="67" customFormat="1" ht="11.25" customHeight="1" x14ac:dyDescent="0.15">
      <c r="A35" s="369" t="s">
        <v>57</v>
      </c>
      <c r="B35" s="370"/>
      <c r="C35" s="370"/>
      <c r="D35" s="370"/>
      <c r="E35" s="82"/>
      <c r="F35" s="348"/>
      <c r="G35" s="349"/>
      <c r="H35" s="350"/>
      <c r="I35" s="214"/>
      <c r="J35" s="346" t="s">
        <v>58</v>
      </c>
      <c r="K35" s="354"/>
      <c r="L35" s="355"/>
      <c r="M35" s="83"/>
      <c r="N35" s="359" t="s">
        <v>54</v>
      </c>
      <c r="O35" s="359"/>
      <c r="P35" s="359"/>
      <c r="Q35" s="371"/>
      <c r="R35" s="372"/>
      <c r="S35" s="373"/>
      <c r="T35" s="374"/>
      <c r="U35" s="83"/>
    </row>
    <row r="36" spans="1:21" s="67" customFormat="1" ht="11.25" customHeight="1" x14ac:dyDescent="0.15">
      <c r="A36" s="369"/>
      <c r="B36" s="370"/>
      <c r="C36" s="370"/>
      <c r="D36" s="370"/>
      <c r="E36" s="82"/>
      <c r="F36" s="351"/>
      <c r="G36" s="352"/>
      <c r="H36" s="353"/>
      <c r="I36" s="214"/>
      <c r="J36" s="216"/>
      <c r="K36" s="82"/>
      <c r="L36" s="356"/>
      <c r="M36" s="83"/>
      <c r="N36" s="359"/>
      <c r="O36" s="359"/>
      <c r="P36" s="359"/>
      <c r="Q36" s="371"/>
      <c r="R36" s="375"/>
      <c r="S36" s="376"/>
      <c r="T36" s="377"/>
      <c r="U36" s="83"/>
    </row>
    <row r="37" spans="1:21" s="67" customFormat="1" ht="11.25" customHeight="1" x14ac:dyDescent="0.15">
      <c r="A37" s="346" t="s">
        <v>59</v>
      </c>
      <c r="B37" s="347"/>
      <c r="C37" s="347"/>
      <c r="D37" s="347"/>
      <c r="E37" s="82"/>
      <c r="F37" s="348"/>
      <c r="G37" s="349"/>
      <c r="H37" s="350"/>
      <c r="I37" s="214"/>
      <c r="J37" s="346" t="s">
        <v>60</v>
      </c>
      <c r="K37" s="354"/>
      <c r="L37" s="355"/>
      <c r="M37" s="83"/>
      <c r="N37" s="359" t="s">
        <v>56</v>
      </c>
      <c r="O37" s="359"/>
      <c r="P37" s="359"/>
      <c r="Q37" s="371"/>
      <c r="R37" s="363"/>
      <c r="S37" s="364"/>
      <c r="T37" s="365"/>
      <c r="U37" s="83"/>
    </row>
    <row r="38" spans="1:21" s="67" customFormat="1" ht="11.25" customHeight="1" x14ac:dyDescent="0.15">
      <c r="A38" s="346" t="s">
        <v>61</v>
      </c>
      <c r="B38" s="347"/>
      <c r="C38" s="347"/>
      <c r="D38" s="347"/>
      <c r="E38" s="82"/>
      <c r="F38" s="351"/>
      <c r="G38" s="352"/>
      <c r="H38" s="353"/>
      <c r="I38" s="214"/>
      <c r="J38" s="357" t="s">
        <v>62</v>
      </c>
      <c r="K38" s="358"/>
      <c r="L38" s="356"/>
      <c r="M38" s="83"/>
      <c r="N38" s="359"/>
      <c r="O38" s="359"/>
      <c r="P38" s="359"/>
      <c r="Q38" s="371"/>
      <c r="R38" s="366"/>
      <c r="S38" s="367"/>
      <c r="T38" s="368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3">
      <c r="A40" s="339" t="s">
        <v>63</v>
      </c>
      <c r="B40" s="340"/>
      <c r="C40" s="338"/>
      <c r="D40" s="338"/>
      <c r="E40" s="338"/>
      <c r="F40" s="338"/>
      <c r="G40" s="77"/>
      <c r="H40" s="77"/>
      <c r="I40" s="75"/>
      <c r="J40" s="80" t="s">
        <v>4</v>
      </c>
      <c r="K40" s="338"/>
      <c r="L40" s="338"/>
      <c r="M40" s="75"/>
      <c r="N40" s="81" t="s">
        <v>4</v>
      </c>
      <c r="O40" s="338"/>
      <c r="P40" s="338"/>
      <c r="Q40" s="338"/>
      <c r="R40" s="338"/>
      <c r="S40" s="338"/>
      <c r="T40" s="77"/>
      <c r="U40" s="75"/>
    </row>
    <row r="41" spans="1:21" x14ac:dyDescent="0.3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3">
      <c r="A42" s="76" t="s">
        <v>64</v>
      </c>
      <c r="B42" s="337"/>
      <c r="C42" s="337"/>
      <c r="D42" s="337"/>
      <c r="E42" s="337"/>
      <c r="F42" s="337"/>
      <c r="G42" s="337"/>
      <c r="H42" s="337"/>
      <c r="I42" s="215"/>
      <c r="J42" s="76" t="s">
        <v>65</v>
      </c>
      <c r="K42" s="337"/>
      <c r="L42" s="337"/>
      <c r="M42" s="75"/>
      <c r="N42" s="77" t="s">
        <v>66</v>
      </c>
      <c r="O42" s="337"/>
      <c r="P42" s="337"/>
      <c r="Q42" s="337"/>
      <c r="R42" s="337"/>
      <c r="S42" s="337"/>
      <c r="T42" s="337"/>
      <c r="U42" s="75"/>
    </row>
    <row r="43" spans="1:21" x14ac:dyDescent="0.3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3">
      <c r="A44" s="339" t="s">
        <v>67</v>
      </c>
      <c r="B44" s="340"/>
      <c r="C44" s="77"/>
      <c r="D44" s="77"/>
      <c r="E44" s="77"/>
      <c r="F44" s="77"/>
      <c r="G44" s="77"/>
      <c r="H44" s="77"/>
      <c r="I44" s="75"/>
      <c r="J44" s="76" t="s">
        <v>68</v>
      </c>
      <c r="K44" s="77"/>
      <c r="L44" s="77"/>
      <c r="M44" s="75"/>
      <c r="N44" s="77" t="s">
        <v>69</v>
      </c>
      <c r="O44" s="77"/>
      <c r="P44" s="77"/>
      <c r="Q44" s="77"/>
      <c r="R44" s="77"/>
      <c r="S44" s="77"/>
      <c r="T44" s="77"/>
      <c r="U44" s="75"/>
    </row>
    <row r="45" spans="1:21" x14ac:dyDescent="0.3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3">
      <c r="A47" s="85" t="s">
        <v>20</v>
      </c>
      <c r="B47" s="343" t="s">
        <v>70</v>
      </c>
      <c r="C47" s="343"/>
      <c r="D47" s="343"/>
      <c r="E47" s="343"/>
      <c r="F47" s="343"/>
      <c r="G47" s="343"/>
      <c r="H47" s="344"/>
      <c r="I47" s="344"/>
      <c r="J47" s="344"/>
      <c r="K47" s="344"/>
      <c r="L47" s="344"/>
      <c r="M47" s="344"/>
      <c r="N47" s="344"/>
      <c r="O47" s="86" t="s">
        <v>11</v>
      </c>
      <c r="P47" s="345"/>
      <c r="Q47" s="345"/>
      <c r="R47" s="345"/>
      <c r="S47" s="345"/>
      <c r="T47" s="345"/>
      <c r="U47" s="22"/>
    </row>
    <row r="48" spans="1:21" ht="11.25" customHeight="1" x14ac:dyDescent="0.3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3">
      <c r="A49" s="27"/>
      <c r="B49" s="325" t="s">
        <v>71</v>
      </c>
      <c r="C49" s="325"/>
      <c r="D49" s="325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26"/>
    </row>
    <row r="50" spans="1:21" ht="9" customHeight="1" x14ac:dyDescent="0.3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3">
      <c r="A51" s="27"/>
      <c r="B51" s="25" t="s">
        <v>72</v>
      </c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26"/>
    </row>
    <row r="52" spans="1:21" x14ac:dyDescent="0.3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3">
      <c r="A53" s="27"/>
      <c r="B53" s="30" t="s">
        <v>197</v>
      </c>
      <c r="C53" s="30"/>
      <c r="D53" s="30"/>
      <c r="E53" s="30"/>
      <c r="F53" s="30"/>
      <c r="G53" s="30"/>
      <c r="H53" s="336"/>
      <c r="I53" s="336"/>
      <c r="J53" s="336"/>
      <c r="K53" s="336"/>
      <c r="L53" s="336"/>
      <c r="M53" s="336"/>
      <c r="N53" s="336"/>
      <c r="O53" s="336"/>
      <c r="P53" s="336"/>
      <c r="Q53" s="341" t="s">
        <v>73</v>
      </c>
      <c r="R53" s="341"/>
      <c r="S53" s="342"/>
      <c r="T53" s="342"/>
      <c r="U53" s="26"/>
    </row>
    <row r="54" spans="1:21" ht="11.25" customHeight="1" x14ac:dyDescent="0.3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5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3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3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3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3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3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mergeCells count="58">
    <mergeCell ref="A6:D6"/>
    <mergeCell ref="E6:U6"/>
    <mergeCell ref="A5:D5"/>
    <mergeCell ref="E1:U1"/>
    <mergeCell ref="E2:U2"/>
    <mergeCell ref="A3:D3"/>
    <mergeCell ref="E3:U5"/>
    <mergeCell ref="A4:D4"/>
    <mergeCell ref="A7:E7"/>
    <mergeCell ref="B8:E8"/>
    <mergeCell ref="A9:E9"/>
    <mergeCell ref="F9:N9"/>
    <mergeCell ref="O9:Q9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P47:T47"/>
    <mergeCell ref="A37:D37"/>
    <mergeCell ref="F37:H38"/>
    <mergeCell ref="J37:K37"/>
    <mergeCell ref="L37:L38"/>
    <mergeCell ref="A38:D38"/>
    <mergeCell ref="J38:K38"/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</mergeCells>
  <printOptions horizontalCentered="1"/>
  <pageMargins left="0.74803149606299213" right="0.6692913385826772" top="0.39370078740157483" bottom="0.27559055118110237" header="0.70866141732283472" footer="0.27559055118110237"/>
  <pageSetup paperSize="9" scale="93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E45"/>
  <sheetViews>
    <sheetView topLeftCell="A32" zoomScale="120" zoomScaleNormal="120" zoomScaleSheetLayoutView="130" workbookViewId="0">
      <selection activeCell="I47" sqref="I47"/>
    </sheetView>
  </sheetViews>
  <sheetFormatPr defaultColWidth="7.6640625" defaultRowHeight="10.199999999999999" x14ac:dyDescent="0.2"/>
  <cols>
    <col min="1" max="1" width="1" style="153" customWidth="1"/>
    <col min="2" max="2" width="4.6640625" style="153" customWidth="1"/>
    <col min="3" max="3" width="8.33203125" style="153" customWidth="1"/>
    <col min="4" max="5" width="8.44140625" style="153" customWidth="1"/>
    <col min="6" max="6" width="6.33203125" style="153" customWidth="1"/>
    <col min="7" max="7" width="7.5546875" style="153" customWidth="1"/>
    <col min="8" max="8" width="6.33203125" style="153" customWidth="1"/>
    <col min="9" max="9" width="15" style="153" customWidth="1"/>
    <col min="10" max="10" width="3.6640625" style="153" customWidth="1"/>
    <col min="11" max="11" width="1.33203125" style="153" customWidth="1"/>
    <col min="12" max="12" width="1.44140625" style="153" customWidth="1"/>
    <col min="13" max="13" width="4.33203125" style="153" customWidth="1"/>
    <col min="14" max="15" width="5.6640625" style="153" customWidth="1"/>
    <col min="16" max="16" width="3.6640625" style="153" customWidth="1"/>
    <col min="17" max="17" width="2.6640625" style="153" customWidth="1"/>
    <col min="18" max="18" width="3.6640625" style="153" customWidth="1"/>
    <col min="19" max="19" width="2.6640625" style="153" customWidth="1"/>
    <col min="20" max="20" width="8.33203125" style="153" customWidth="1"/>
    <col min="21" max="21" width="7.6640625" style="153" customWidth="1"/>
    <col min="22" max="22" width="8.6640625" style="153" customWidth="1"/>
    <col min="23" max="23" width="7.33203125" style="153" customWidth="1"/>
    <col min="24" max="24" width="5.5546875" style="153" customWidth="1"/>
    <col min="25" max="25" width="6.44140625" style="153" customWidth="1"/>
    <col min="26" max="26" width="10" style="153" customWidth="1"/>
    <col min="27" max="27" width="9.6640625" style="153" customWidth="1"/>
    <col min="28" max="28" width="12" style="153" customWidth="1"/>
    <col min="29" max="29" width="1.33203125" style="153" customWidth="1"/>
    <col min="30" max="30" width="9.6640625" style="153" bestFit="1" customWidth="1"/>
    <col min="31" max="16384" width="7.6640625" style="153"/>
  </cols>
  <sheetData>
    <row r="1" spans="1:31" ht="28.5" customHeight="1" x14ac:dyDescent="0.2">
      <c r="A1" s="152"/>
      <c r="B1" s="451" t="s">
        <v>189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249"/>
      <c r="AC1" s="250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C2" s="246"/>
    </row>
    <row r="3" spans="1:31" ht="17.25" customHeight="1" x14ac:dyDescent="0.2">
      <c r="A3" s="154"/>
      <c r="B3" s="409" t="s">
        <v>74</v>
      </c>
      <c r="C3" s="409" t="s">
        <v>192</v>
      </c>
      <c r="D3" s="409" t="s">
        <v>193</v>
      </c>
      <c r="E3" s="409" t="s">
        <v>196</v>
      </c>
      <c r="F3" s="409" t="s">
        <v>131</v>
      </c>
      <c r="G3" s="412" t="s">
        <v>132</v>
      </c>
      <c r="H3" s="468"/>
      <c r="I3" s="469"/>
      <c r="J3" s="460" t="s">
        <v>75</v>
      </c>
      <c r="K3" s="461"/>
      <c r="L3" s="460" t="s">
        <v>76</v>
      </c>
      <c r="M3" s="476"/>
      <c r="N3" s="412" t="s">
        <v>201</v>
      </c>
      <c r="O3" s="413"/>
      <c r="P3" s="413"/>
      <c r="Q3" s="413"/>
      <c r="R3" s="413"/>
      <c r="S3" s="414"/>
      <c r="T3" s="409" t="s">
        <v>77</v>
      </c>
      <c r="U3" s="409" t="s">
        <v>78</v>
      </c>
      <c r="V3" s="409" t="s">
        <v>188</v>
      </c>
      <c r="W3" s="409" t="s">
        <v>203</v>
      </c>
      <c r="X3" s="409" t="s">
        <v>202</v>
      </c>
      <c r="Y3" s="409" t="s">
        <v>200</v>
      </c>
      <c r="Z3" s="412" t="s">
        <v>206</v>
      </c>
      <c r="AA3" s="466"/>
      <c r="AB3" s="467"/>
      <c r="AC3" s="182"/>
    </row>
    <row r="4" spans="1:31" ht="11.25" customHeight="1" x14ac:dyDescent="0.2">
      <c r="A4" s="154"/>
      <c r="B4" s="456"/>
      <c r="C4" s="456"/>
      <c r="D4" s="456"/>
      <c r="E4" s="410"/>
      <c r="F4" s="410"/>
      <c r="G4" s="470"/>
      <c r="H4" s="471"/>
      <c r="I4" s="472"/>
      <c r="J4" s="462"/>
      <c r="K4" s="463"/>
      <c r="L4" s="477"/>
      <c r="M4" s="478"/>
      <c r="N4" s="415"/>
      <c r="O4" s="416"/>
      <c r="P4" s="416"/>
      <c r="Q4" s="416"/>
      <c r="R4" s="416"/>
      <c r="S4" s="417"/>
      <c r="T4" s="410"/>
      <c r="U4" s="410"/>
      <c r="V4" s="410"/>
      <c r="W4" s="410"/>
      <c r="X4" s="410"/>
      <c r="Y4" s="410"/>
      <c r="Z4" s="409" t="s">
        <v>205</v>
      </c>
      <c r="AA4" s="409" t="s">
        <v>204</v>
      </c>
      <c r="AB4" s="409" t="s">
        <v>207</v>
      </c>
      <c r="AC4" s="182"/>
    </row>
    <row r="5" spans="1:31" ht="11.25" customHeight="1" x14ac:dyDescent="0.2">
      <c r="A5" s="154"/>
      <c r="B5" s="456"/>
      <c r="C5" s="456"/>
      <c r="D5" s="456"/>
      <c r="E5" s="410"/>
      <c r="F5" s="410"/>
      <c r="G5" s="470"/>
      <c r="H5" s="471"/>
      <c r="I5" s="472"/>
      <c r="J5" s="462"/>
      <c r="K5" s="463"/>
      <c r="L5" s="477"/>
      <c r="M5" s="478"/>
      <c r="N5" s="414" t="s">
        <v>79</v>
      </c>
      <c r="O5" s="419" t="s">
        <v>80</v>
      </c>
      <c r="P5" s="452" t="s">
        <v>81</v>
      </c>
      <c r="Q5" s="453"/>
      <c r="R5" s="412" t="s">
        <v>82</v>
      </c>
      <c r="S5" s="414"/>
      <c r="T5" s="410"/>
      <c r="U5" s="410"/>
      <c r="V5" s="410"/>
      <c r="W5" s="410"/>
      <c r="X5" s="410"/>
      <c r="Y5" s="410"/>
      <c r="Z5" s="458"/>
      <c r="AA5" s="458"/>
      <c r="AB5" s="458"/>
      <c r="AC5" s="182"/>
    </row>
    <row r="6" spans="1:31" ht="8.25" customHeight="1" x14ac:dyDescent="0.2">
      <c r="A6" s="154"/>
      <c r="B6" s="457"/>
      <c r="C6" s="457"/>
      <c r="D6" s="457"/>
      <c r="E6" s="411"/>
      <c r="F6" s="411"/>
      <c r="G6" s="473"/>
      <c r="H6" s="474"/>
      <c r="I6" s="475"/>
      <c r="J6" s="464"/>
      <c r="K6" s="465"/>
      <c r="L6" s="479"/>
      <c r="M6" s="480"/>
      <c r="N6" s="418"/>
      <c r="O6" s="420"/>
      <c r="P6" s="454"/>
      <c r="Q6" s="455"/>
      <c r="R6" s="415"/>
      <c r="S6" s="417"/>
      <c r="T6" s="411"/>
      <c r="U6" s="411"/>
      <c r="V6" s="411"/>
      <c r="W6" s="411"/>
      <c r="X6" s="411"/>
      <c r="Y6" s="411"/>
      <c r="Z6" s="459"/>
      <c r="AA6" s="459"/>
      <c r="AB6" s="459"/>
      <c r="AC6" s="182"/>
    </row>
    <row r="7" spans="1:31" ht="15.75" customHeight="1" x14ac:dyDescent="0.2">
      <c r="A7" s="154"/>
      <c r="B7" s="159">
        <v>1</v>
      </c>
      <c r="C7" s="160"/>
      <c r="D7" s="161"/>
      <c r="E7" s="230"/>
      <c r="F7" s="210"/>
      <c r="G7" s="440"/>
      <c r="H7" s="441"/>
      <c r="I7" s="442"/>
      <c r="J7" s="445"/>
      <c r="K7" s="446"/>
      <c r="L7" s="443">
        <f>SUM(N7:S7)</f>
        <v>0</v>
      </c>
      <c r="M7" s="444"/>
      <c r="N7" s="217"/>
      <c r="O7" s="217"/>
      <c r="P7" s="407"/>
      <c r="Q7" s="408"/>
      <c r="R7" s="405"/>
      <c r="S7" s="406"/>
      <c r="T7" s="263">
        <f>$J7*$L7</f>
        <v>0</v>
      </c>
      <c r="U7" s="262"/>
      <c r="V7" s="220">
        <f>IFERROR(VLOOKUP(G7,Folha1!$K$4:$L$160,2,FALSE),)</f>
        <v>0</v>
      </c>
      <c r="W7" s="220">
        <f>V7/IF(MOD(YEAR(C7)-2000,4)=0,366,365)</f>
        <v>0</v>
      </c>
      <c r="X7" s="245">
        <f>IF(OR(ISBLANK(C7),C7=0),0,D7-C7+1)</f>
        <v>0</v>
      </c>
      <c r="Y7" s="245">
        <f>IF(ISBLANK(J7)=TRUE,0,IF((15-J7)&gt;0,15-J7,0))</f>
        <v>0</v>
      </c>
      <c r="Z7" s="264"/>
      <c r="AA7" s="265">
        <f>ROUND(W7*X7-5%*W7*X7*Y7,2)</f>
        <v>0</v>
      </c>
      <c r="AB7" s="232">
        <f>SUM(Z7:AA7)</f>
        <v>0</v>
      </c>
      <c r="AC7" s="247"/>
      <c r="AD7" s="231"/>
    </row>
    <row r="8" spans="1:31" ht="15.75" customHeight="1" x14ac:dyDescent="0.2">
      <c r="A8" s="154"/>
      <c r="B8" s="239">
        <v>2</v>
      </c>
      <c r="C8" s="160"/>
      <c r="D8" s="161"/>
      <c r="E8" s="230"/>
      <c r="F8" s="243"/>
      <c r="G8" s="440"/>
      <c r="H8" s="441"/>
      <c r="I8" s="442"/>
      <c r="J8" s="445"/>
      <c r="K8" s="446"/>
      <c r="L8" s="443">
        <f t="shared" ref="L8:L26" si="0">SUM(N8:S8)</f>
        <v>0</v>
      </c>
      <c r="M8" s="444"/>
      <c r="N8" s="217"/>
      <c r="O8" s="217"/>
      <c r="P8" s="407"/>
      <c r="Q8" s="408"/>
      <c r="R8" s="405"/>
      <c r="S8" s="406"/>
      <c r="T8" s="263">
        <f>$J8*$L8</f>
        <v>0</v>
      </c>
      <c r="U8" s="262"/>
      <c r="V8" s="220">
        <f>IFERROR(VLOOKUP(G8,Folha1!$K$4:$L$160,2,FALSE),)</f>
        <v>0</v>
      </c>
      <c r="W8" s="220">
        <f t="shared" ref="W8:W26" si="1">V8/IF(MOD(YEAR(C8)-2000,4)=0,366,365)</f>
        <v>0</v>
      </c>
      <c r="X8" s="245">
        <f t="shared" ref="X8:X26" si="2">IF(OR(ISBLANK(C8),C8=0),0,D8-C8+1)</f>
        <v>0</v>
      </c>
      <c r="Y8" s="245">
        <f t="shared" ref="Y8:Y26" si="3">IF(ISBLANK(J8)=TRUE,0,IF((15-J8)&gt;0,15-J8,0))</f>
        <v>0</v>
      </c>
      <c r="Z8" s="264"/>
      <c r="AA8" s="265">
        <f t="shared" ref="AA8:AA26" si="4">ROUND(W8*X8-5%*W8*X8*Y8,2)</f>
        <v>0</v>
      </c>
      <c r="AB8" s="232">
        <f t="shared" ref="AB8:AB26" si="5">SUM(Z8:AA8)</f>
        <v>0</v>
      </c>
      <c r="AC8" s="247"/>
      <c r="AE8" s="244"/>
    </row>
    <row r="9" spans="1:31" ht="15.75" customHeight="1" x14ac:dyDescent="0.2">
      <c r="A9" s="154"/>
      <c r="B9" s="239">
        <v>3</v>
      </c>
      <c r="C9" s="160"/>
      <c r="D9" s="161"/>
      <c r="E9" s="230"/>
      <c r="F9" s="243"/>
      <c r="G9" s="440"/>
      <c r="H9" s="441"/>
      <c r="I9" s="442"/>
      <c r="J9" s="445"/>
      <c r="K9" s="446"/>
      <c r="L9" s="443">
        <f t="shared" si="0"/>
        <v>0</v>
      </c>
      <c r="M9" s="444"/>
      <c r="N9" s="217"/>
      <c r="O9" s="217"/>
      <c r="P9" s="407"/>
      <c r="Q9" s="408"/>
      <c r="R9" s="405"/>
      <c r="S9" s="406"/>
      <c r="T9" s="263">
        <f t="shared" ref="T9:T26" si="6">$J9*$L9</f>
        <v>0</v>
      </c>
      <c r="U9" s="262"/>
      <c r="V9" s="220">
        <f>IFERROR(VLOOKUP(G9,Folha1!$K$4:$L$160,2,FALSE),)</f>
        <v>0</v>
      </c>
      <c r="W9" s="220">
        <f t="shared" si="1"/>
        <v>0</v>
      </c>
      <c r="X9" s="245">
        <f t="shared" si="2"/>
        <v>0</v>
      </c>
      <c r="Y9" s="245">
        <f t="shared" si="3"/>
        <v>0</v>
      </c>
      <c r="Z9" s="264"/>
      <c r="AA9" s="265">
        <f t="shared" si="4"/>
        <v>0</v>
      </c>
      <c r="AB9" s="232">
        <f t="shared" si="5"/>
        <v>0</v>
      </c>
      <c r="AC9" s="247"/>
    </row>
    <row r="10" spans="1:31" ht="15.75" customHeight="1" x14ac:dyDescent="0.2">
      <c r="A10" s="163"/>
      <c r="B10" s="239">
        <v>4</v>
      </c>
      <c r="C10" s="160"/>
      <c r="D10" s="161"/>
      <c r="E10" s="230"/>
      <c r="F10" s="242"/>
      <c r="G10" s="440"/>
      <c r="H10" s="441"/>
      <c r="I10" s="442"/>
      <c r="J10" s="445"/>
      <c r="K10" s="446"/>
      <c r="L10" s="443">
        <f t="shared" si="0"/>
        <v>0</v>
      </c>
      <c r="M10" s="444"/>
      <c r="N10" s="235"/>
      <c r="O10" s="235"/>
      <c r="P10" s="405"/>
      <c r="Q10" s="406"/>
      <c r="R10" s="405"/>
      <c r="S10" s="406"/>
      <c r="T10" s="263">
        <f t="shared" si="6"/>
        <v>0</v>
      </c>
      <c r="U10" s="262"/>
      <c r="V10" s="220">
        <f>IFERROR(VLOOKUP(G10,Folha1!$K$4:$L$160,2,FALSE),)</f>
        <v>0</v>
      </c>
      <c r="W10" s="220">
        <f t="shared" si="1"/>
        <v>0</v>
      </c>
      <c r="X10" s="245">
        <f t="shared" si="2"/>
        <v>0</v>
      </c>
      <c r="Y10" s="245">
        <f t="shared" si="3"/>
        <v>0</v>
      </c>
      <c r="Z10" s="264"/>
      <c r="AA10" s="265">
        <f t="shared" si="4"/>
        <v>0</v>
      </c>
      <c r="AB10" s="232">
        <f t="shared" si="5"/>
        <v>0</v>
      </c>
      <c r="AC10" s="247"/>
    </row>
    <row r="11" spans="1:31" ht="15.75" customHeight="1" x14ac:dyDescent="0.2">
      <c r="A11" s="163"/>
      <c r="B11" s="159">
        <v>5</v>
      </c>
      <c r="C11" s="160"/>
      <c r="D11" s="161"/>
      <c r="E11" s="230"/>
      <c r="F11" s="243"/>
      <c r="G11" s="440"/>
      <c r="H11" s="441"/>
      <c r="I11" s="442"/>
      <c r="J11" s="445"/>
      <c r="K11" s="446"/>
      <c r="L11" s="443">
        <f t="shared" si="0"/>
        <v>0</v>
      </c>
      <c r="M11" s="444"/>
      <c r="N11" s="217"/>
      <c r="O11" s="217"/>
      <c r="P11" s="407"/>
      <c r="Q11" s="408"/>
      <c r="R11" s="405"/>
      <c r="S11" s="406"/>
      <c r="T11" s="263">
        <f t="shared" si="6"/>
        <v>0</v>
      </c>
      <c r="U11" s="262"/>
      <c r="V11" s="220">
        <f>IFERROR(VLOOKUP(G11,Folha1!$K$4:$L$160,2,FALSE),)</f>
        <v>0</v>
      </c>
      <c r="W11" s="220">
        <f t="shared" si="1"/>
        <v>0</v>
      </c>
      <c r="X11" s="245">
        <f t="shared" si="2"/>
        <v>0</v>
      </c>
      <c r="Y11" s="245">
        <f t="shared" si="3"/>
        <v>0</v>
      </c>
      <c r="Z11" s="264"/>
      <c r="AA11" s="265">
        <f t="shared" si="4"/>
        <v>0</v>
      </c>
      <c r="AB11" s="232">
        <f t="shared" si="5"/>
        <v>0</v>
      </c>
      <c r="AC11" s="247"/>
    </row>
    <row r="12" spans="1:31" ht="15.75" customHeight="1" x14ac:dyDescent="0.2">
      <c r="A12" s="163"/>
      <c r="B12" s="239">
        <v>6</v>
      </c>
      <c r="C12" s="160"/>
      <c r="D12" s="161"/>
      <c r="E12" s="230"/>
      <c r="F12" s="243"/>
      <c r="G12" s="440"/>
      <c r="H12" s="441"/>
      <c r="I12" s="442"/>
      <c r="J12" s="445"/>
      <c r="K12" s="446"/>
      <c r="L12" s="443">
        <f t="shared" si="0"/>
        <v>0</v>
      </c>
      <c r="M12" s="444"/>
      <c r="N12" s="217"/>
      <c r="O12" s="217"/>
      <c r="P12" s="407"/>
      <c r="Q12" s="408"/>
      <c r="R12" s="405"/>
      <c r="S12" s="406"/>
      <c r="T12" s="263">
        <f t="shared" si="6"/>
        <v>0</v>
      </c>
      <c r="U12" s="262"/>
      <c r="V12" s="220">
        <f>IFERROR(VLOOKUP(G12,Folha1!$K$4:$L$160,2,FALSE),)</f>
        <v>0</v>
      </c>
      <c r="W12" s="220">
        <f t="shared" si="1"/>
        <v>0</v>
      </c>
      <c r="X12" s="245">
        <f t="shared" si="2"/>
        <v>0</v>
      </c>
      <c r="Y12" s="245">
        <f t="shared" si="3"/>
        <v>0</v>
      </c>
      <c r="Z12" s="264"/>
      <c r="AA12" s="265">
        <f t="shared" si="4"/>
        <v>0</v>
      </c>
      <c r="AB12" s="232">
        <f t="shared" si="5"/>
        <v>0</v>
      </c>
      <c r="AC12" s="247"/>
    </row>
    <row r="13" spans="1:31" ht="15.75" customHeight="1" x14ac:dyDescent="0.2">
      <c r="A13" s="163"/>
      <c r="B13" s="239">
        <v>7</v>
      </c>
      <c r="C13" s="160"/>
      <c r="D13" s="161"/>
      <c r="E13" s="230"/>
      <c r="F13" s="242"/>
      <c r="G13" s="440"/>
      <c r="H13" s="441"/>
      <c r="I13" s="442"/>
      <c r="J13" s="445"/>
      <c r="K13" s="446"/>
      <c r="L13" s="443">
        <f t="shared" si="0"/>
        <v>0</v>
      </c>
      <c r="M13" s="444"/>
      <c r="N13" s="236"/>
      <c r="O13" s="236"/>
      <c r="P13" s="237"/>
      <c r="Q13" s="238"/>
      <c r="R13" s="233"/>
      <c r="S13" s="234"/>
      <c r="T13" s="263">
        <f t="shared" si="6"/>
        <v>0</v>
      </c>
      <c r="U13" s="262"/>
      <c r="V13" s="220">
        <f>IFERROR(VLOOKUP(G13,Folha1!$K$4:$L$160,2,FALSE),)</f>
        <v>0</v>
      </c>
      <c r="W13" s="220">
        <f t="shared" si="1"/>
        <v>0</v>
      </c>
      <c r="X13" s="245">
        <f t="shared" si="2"/>
        <v>0</v>
      </c>
      <c r="Y13" s="245">
        <f t="shared" si="3"/>
        <v>0</v>
      </c>
      <c r="Z13" s="264"/>
      <c r="AA13" s="265">
        <f t="shared" si="4"/>
        <v>0</v>
      </c>
      <c r="AB13" s="232">
        <f t="shared" si="5"/>
        <v>0</v>
      </c>
      <c r="AC13" s="247"/>
    </row>
    <row r="14" spans="1:31" s="227" customFormat="1" ht="15.75" customHeight="1" x14ac:dyDescent="0.2">
      <c r="A14" s="226"/>
      <c r="B14" s="239">
        <v>8</v>
      </c>
      <c r="C14" s="160"/>
      <c r="D14" s="161"/>
      <c r="E14" s="230"/>
      <c r="F14" s="242"/>
      <c r="G14" s="440"/>
      <c r="H14" s="441"/>
      <c r="I14" s="442"/>
      <c r="J14" s="445"/>
      <c r="K14" s="446"/>
      <c r="L14" s="443">
        <f t="shared" si="0"/>
        <v>0</v>
      </c>
      <c r="M14" s="444"/>
      <c r="N14" s="236"/>
      <c r="O14" s="236"/>
      <c r="P14" s="428"/>
      <c r="Q14" s="429"/>
      <c r="R14" s="405"/>
      <c r="S14" s="406"/>
      <c r="T14" s="263">
        <f t="shared" si="6"/>
        <v>0</v>
      </c>
      <c r="U14" s="262"/>
      <c r="V14" s="220">
        <f>IFERROR(VLOOKUP(G14,Folha1!$K$4:$L$160,2,FALSE),)</f>
        <v>0</v>
      </c>
      <c r="W14" s="220">
        <f t="shared" si="1"/>
        <v>0</v>
      </c>
      <c r="X14" s="245">
        <f t="shared" si="2"/>
        <v>0</v>
      </c>
      <c r="Y14" s="245">
        <f t="shared" si="3"/>
        <v>0</v>
      </c>
      <c r="Z14" s="264"/>
      <c r="AA14" s="265">
        <f t="shared" si="4"/>
        <v>0</v>
      </c>
      <c r="AB14" s="232">
        <f t="shared" si="5"/>
        <v>0</v>
      </c>
      <c r="AC14" s="247"/>
    </row>
    <row r="15" spans="1:31" ht="15.75" customHeight="1" x14ac:dyDescent="0.2">
      <c r="A15" s="163"/>
      <c r="B15" s="159">
        <v>9</v>
      </c>
      <c r="C15" s="160"/>
      <c r="D15" s="161"/>
      <c r="E15" s="230"/>
      <c r="F15" s="242"/>
      <c r="G15" s="440"/>
      <c r="H15" s="441"/>
      <c r="I15" s="442"/>
      <c r="J15" s="445"/>
      <c r="K15" s="446"/>
      <c r="L15" s="443">
        <f t="shared" si="0"/>
        <v>0</v>
      </c>
      <c r="M15" s="444"/>
      <c r="N15" s="236"/>
      <c r="O15" s="236"/>
      <c r="P15" s="428"/>
      <c r="Q15" s="429"/>
      <c r="R15" s="405"/>
      <c r="S15" s="406"/>
      <c r="T15" s="263">
        <f t="shared" si="6"/>
        <v>0</v>
      </c>
      <c r="U15" s="262"/>
      <c r="V15" s="220">
        <f>IFERROR(VLOOKUP(G15,Folha1!$K$4:$L$160,2,FALSE),)</f>
        <v>0</v>
      </c>
      <c r="W15" s="220">
        <f t="shared" si="1"/>
        <v>0</v>
      </c>
      <c r="X15" s="245">
        <f t="shared" si="2"/>
        <v>0</v>
      </c>
      <c r="Y15" s="245">
        <f t="shared" si="3"/>
        <v>0</v>
      </c>
      <c r="Z15" s="264"/>
      <c r="AA15" s="265">
        <f t="shared" si="4"/>
        <v>0</v>
      </c>
      <c r="AB15" s="232">
        <f t="shared" si="5"/>
        <v>0</v>
      </c>
      <c r="AC15" s="247"/>
    </row>
    <row r="16" spans="1:31" ht="15.75" customHeight="1" x14ac:dyDescent="0.2">
      <c r="A16" s="163"/>
      <c r="B16" s="239">
        <v>10</v>
      </c>
      <c r="C16" s="160"/>
      <c r="D16" s="161"/>
      <c r="E16" s="230"/>
      <c r="F16" s="242"/>
      <c r="G16" s="440"/>
      <c r="H16" s="441"/>
      <c r="I16" s="442"/>
      <c r="J16" s="445"/>
      <c r="K16" s="446"/>
      <c r="L16" s="443">
        <f t="shared" si="0"/>
        <v>0</v>
      </c>
      <c r="M16" s="444"/>
      <c r="N16" s="236"/>
      <c r="O16" s="236"/>
      <c r="P16" s="428"/>
      <c r="Q16" s="429"/>
      <c r="R16" s="405"/>
      <c r="S16" s="406"/>
      <c r="T16" s="263">
        <f t="shared" si="6"/>
        <v>0</v>
      </c>
      <c r="U16" s="262"/>
      <c r="V16" s="220">
        <f>IFERROR(VLOOKUP(G16,Folha1!$K$4:$L$160,2,FALSE),)</f>
        <v>0</v>
      </c>
      <c r="W16" s="220">
        <f t="shared" si="1"/>
        <v>0</v>
      </c>
      <c r="X16" s="245">
        <f t="shared" si="2"/>
        <v>0</v>
      </c>
      <c r="Y16" s="245">
        <f t="shared" si="3"/>
        <v>0</v>
      </c>
      <c r="Z16" s="264"/>
      <c r="AA16" s="265">
        <f t="shared" si="4"/>
        <v>0</v>
      </c>
      <c r="AB16" s="232">
        <f t="shared" si="5"/>
        <v>0</v>
      </c>
      <c r="AC16" s="247"/>
    </row>
    <row r="17" spans="1:29" ht="15.75" customHeight="1" x14ac:dyDescent="0.2">
      <c r="A17" s="163"/>
      <c r="B17" s="239">
        <v>11</v>
      </c>
      <c r="C17" s="160"/>
      <c r="D17" s="161"/>
      <c r="E17" s="230"/>
      <c r="F17" s="242"/>
      <c r="G17" s="440"/>
      <c r="H17" s="441"/>
      <c r="I17" s="442"/>
      <c r="J17" s="445"/>
      <c r="K17" s="446"/>
      <c r="L17" s="443">
        <f t="shared" si="0"/>
        <v>0</v>
      </c>
      <c r="M17" s="444"/>
      <c r="N17" s="236"/>
      <c r="O17" s="236"/>
      <c r="P17" s="428"/>
      <c r="Q17" s="429"/>
      <c r="R17" s="405"/>
      <c r="S17" s="406"/>
      <c r="T17" s="263">
        <f t="shared" si="6"/>
        <v>0</v>
      </c>
      <c r="U17" s="262"/>
      <c r="V17" s="220">
        <f>IFERROR(VLOOKUP(G17,Folha1!$K$4:$L$160,2,FALSE),)</f>
        <v>0</v>
      </c>
      <c r="W17" s="220">
        <f t="shared" si="1"/>
        <v>0</v>
      </c>
      <c r="X17" s="245">
        <f t="shared" si="2"/>
        <v>0</v>
      </c>
      <c r="Y17" s="245">
        <f t="shared" si="3"/>
        <v>0</v>
      </c>
      <c r="Z17" s="264"/>
      <c r="AA17" s="265">
        <f t="shared" si="4"/>
        <v>0</v>
      </c>
      <c r="AB17" s="232">
        <f t="shared" si="5"/>
        <v>0</v>
      </c>
      <c r="AC17" s="247"/>
    </row>
    <row r="18" spans="1:29" ht="15.75" customHeight="1" x14ac:dyDescent="0.2">
      <c r="A18" s="163"/>
      <c r="B18" s="239">
        <v>12</v>
      </c>
      <c r="C18" s="160"/>
      <c r="D18" s="161"/>
      <c r="E18" s="230"/>
      <c r="F18" s="242"/>
      <c r="G18" s="440"/>
      <c r="H18" s="441"/>
      <c r="I18" s="442"/>
      <c r="J18" s="445"/>
      <c r="K18" s="446"/>
      <c r="L18" s="443">
        <f t="shared" si="0"/>
        <v>0</v>
      </c>
      <c r="M18" s="444"/>
      <c r="N18" s="236"/>
      <c r="O18" s="236"/>
      <c r="P18" s="428"/>
      <c r="Q18" s="429"/>
      <c r="R18" s="405"/>
      <c r="S18" s="406"/>
      <c r="T18" s="263">
        <f t="shared" si="6"/>
        <v>0</v>
      </c>
      <c r="U18" s="262"/>
      <c r="V18" s="220">
        <f>IFERROR(VLOOKUP(G18,Folha1!$K$4:$L$160,2,FALSE),)</f>
        <v>0</v>
      </c>
      <c r="W18" s="220">
        <f t="shared" si="1"/>
        <v>0</v>
      </c>
      <c r="X18" s="245">
        <f t="shared" si="2"/>
        <v>0</v>
      </c>
      <c r="Y18" s="245">
        <f t="shared" si="3"/>
        <v>0</v>
      </c>
      <c r="Z18" s="264"/>
      <c r="AA18" s="265">
        <f t="shared" si="4"/>
        <v>0</v>
      </c>
      <c r="AB18" s="232">
        <f t="shared" si="5"/>
        <v>0</v>
      </c>
      <c r="AC18" s="247"/>
    </row>
    <row r="19" spans="1:29" ht="15.75" customHeight="1" x14ac:dyDescent="0.2">
      <c r="A19" s="163"/>
      <c r="B19" s="159">
        <v>13</v>
      </c>
      <c r="C19" s="160"/>
      <c r="D19" s="161"/>
      <c r="E19" s="230"/>
      <c r="F19" s="242"/>
      <c r="G19" s="440"/>
      <c r="H19" s="441"/>
      <c r="I19" s="442"/>
      <c r="J19" s="405"/>
      <c r="K19" s="406"/>
      <c r="L19" s="443">
        <f t="shared" si="0"/>
        <v>0</v>
      </c>
      <c r="M19" s="444"/>
      <c r="N19" s="236"/>
      <c r="O19" s="236"/>
      <c r="P19" s="428"/>
      <c r="Q19" s="429"/>
      <c r="R19" s="405"/>
      <c r="S19" s="406"/>
      <c r="T19" s="263">
        <f t="shared" si="6"/>
        <v>0</v>
      </c>
      <c r="U19" s="262"/>
      <c r="V19" s="220">
        <f>IFERROR(VLOOKUP(G19,Folha1!$K$4:$L$160,2,FALSE),)</f>
        <v>0</v>
      </c>
      <c r="W19" s="220">
        <f t="shared" si="1"/>
        <v>0</v>
      </c>
      <c r="X19" s="245">
        <f t="shared" si="2"/>
        <v>0</v>
      </c>
      <c r="Y19" s="245">
        <f t="shared" si="3"/>
        <v>0</v>
      </c>
      <c r="Z19" s="264"/>
      <c r="AA19" s="265">
        <f t="shared" si="4"/>
        <v>0</v>
      </c>
      <c r="AB19" s="232">
        <f t="shared" si="5"/>
        <v>0</v>
      </c>
      <c r="AC19" s="247"/>
    </row>
    <row r="20" spans="1:29" ht="15.75" customHeight="1" x14ac:dyDescent="0.2">
      <c r="A20" s="163"/>
      <c r="B20" s="239">
        <v>14</v>
      </c>
      <c r="C20" s="160"/>
      <c r="D20" s="161"/>
      <c r="E20" s="230"/>
      <c r="F20" s="242"/>
      <c r="G20" s="440"/>
      <c r="H20" s="441"/>
      <c r="I20" s="442"/>
      <c r="J20" s="405"/>
      <c r="K20" s="406"/>
      <c r="L20" s="443">
        <f t="shared" si="0"/>
        <v>0</v>
      </c>
      <c r="M20" s="444"/>
      <c r="N20" s="236"/>
      <c r="O20" s="236"/>
      <c r="P20" s="428"/>
      <c r="Q20" s="429"/>
      <c r="R20" s="405"/>
      <c r="S20" s="406"/>
      <c r="T20" s="263">
        <f t="shared" si="6"/>
        <v>0</v>
      </c>
      <c r="U20" s="262"/>
      <c r="V20" s="220">
        <f>IFERROR(VLOOKUP(G20,Folha1!$K$4:$L$160,2,FALSE),)</f>
        <v>0</v>
      </c>
      <c r="W20" s="220">
        <f t="shared" si="1"/>
        <v>0</v>
      </c>
      <c r="X20" s="245">
        <f t="shared" si="2"/>
        <v>0</v>
      </c>
      <c r="Y20" s="245">
        <f t="shared" si="3"/>
        <v>0</v>
      </c>
      <c r="Z20" s="264"/>
      <c r="AA20" s="265">
        <f t="shared" si="4"/>
        <v>0</v>
      </c>
      <c r="AB20" s="232">
        <f t="shared" si="5"/>
        <v>0</v>
      </c>
      <c r="AC20" s="247"/>
    </row>
    <row r="21" spans="1:29" ht="15.75" customHeight="1" x14ac:dyDescent="0.2">
      <c r="A21" s="163"/>
      <c r="B21" s="239">
        <v>15</v>
      </c>
      <c r="C21" s="160"/>
      <c r="D21" s="161"/>
      <c r="E21" s="230"/>
      <c r="F21" s="242"/>
      <c r="G21" s="440"/>
      <c r="H21" s="441"/>
      <c r="I21" s="442"/>
      <c r="J21" s="405"/>
      <c r="K21" s="406"/>
      <c r="L21" s="443">
        <f t="shared" si="0"/>
        <v>0</v>
      </c>
      <c r="M21" s="444"/>
      <c r="N21" s="236"/>
      <c r="O21" s="236"/>
      <c r="P21" s="428"/>
      <c r="Q21" s="429"/>
      <c r="R21" s="405"/>
      <c r="S21" s="406"/>
      <c r="T21" s="263">
        <f t="shared" si="6"/>
        <v>0</v>
      </c>
      <c r="U21" s="262"/>
      <c r="V21" s="220">
        <f>IFERROR(VLOOKUP(G21,Folha1!$K$4:$L$160,2,FALSE),)</f>
        <v>0</v>
      </c>
      <c r="W21" s="220">
        <f t="shared" si="1"/>
        <v>0</v>
      </c>
      <c r="X21" s="245">
        <f t="shared" si="2"/>
        <v>0</v>
      </c>
      <c r="Y21" s="245">
        <f t="shared" si="3"/>
        <v>0</v>
      </c>
      <c r="Z21" s="264"/>
      <c r="AA21" s="265">
        <f t="shared" si="4"/>
        <v>0</v>
      </c>
      <c r="AB21" s="232">
        <f t="shared" si="5"/>
        <v>0</v>
      </c>
      <c r="AC21" s="247"/>
    </row>
    <row r="22" spans="1:29" s="227" customFormat="1" ht="15.75" customHeight="1" x14ac:dyDescent="0.2">
      <c r="A22" s="226"/>
      <c r="B22" s="239">
        <v>16</v>
      </c>
      <c r="C22" s="160"/>
      <c r="D22" s="161"/>
      <c r="E22" s="230"/>
      <c r="F22" s="242"/>
      <c r="G22" s="440"/>
      <c r="H22" s="441"/>
      <c r="I22" s="442"/>
      <c r="J22" s="405"/>
      <c r="K22" s="406"/>
      <c r="L22" s="443">
        <f t="shared" si="0"/>
        <v>0</v>
      </c>
      <c r="M22" s="444"/>
      <c r="N22" s="236"/>
      <c r="O22" s="236"/>
      <c r="P22" s="428"/>
      <c r="Q22" s="429"/>
      <c r="R22" s="405"/>
      <c r="S22" s="406"/>
      <c r="T22" s="263">
        <f t="shared" si="6"/>
        <v>0</v>
      </c>
      <c r="U22" s="262"/>
      <c r="V22" s="220">
        <f>IFERROR(VLOOKUP(G22,Folha1!$K$4:$L$160,2,FALSE),)</f>
        <v>0</v>
      </c>
      <c r="W22" s="220">
        <f t="shared" si="1"/>
        <v>0</v>
      </c>
      <c r="X22" s="245">
        <f t="shared" si="2"/>
        <v>0</v>
      </c>
      <c r="Y22" s="245">
        <f t="shared" si="3"/>
        <v>0</v>
      </c>
      <c r="Z22" s="264"/>
      <c r="AA22" s="265">
        <f t="shared" si="4"/>
        <v>0</v>
      </c>
      <c r="AB22" s="232">
        <f t="shared" si="5"/>
        <v>0</v>
      </c>
      <c r="AC22" s="248"/>
    </row>
    <row r="23" spans="1:29" ht="15.75" customHeight="1" x14ac:dyDescent="0.2">
      <c r="A23" s="163"/>
      <c r="B23" s="159">
        <v>17</v>
      </c>
      <c r="C23" s="160"/>
      <c r="D23" s="161"/>
      <c r="E23" s="230"/>
      <c r="F23" s="242"/>
      <c r="G23" s="440"/>
      <c r="H23" s="441"/>
      <c r="I23" s="442"/>
      <c r="J23" s="405"/>
      <c r="K23" s="406"/>
      <c r="L23" s="443">
        <f t="shared" si="0"/>
        <v>0</v>
      </c>
      <c r="M23" s="444"/>
      <c r="N23" s="236"/>
      <c r="O23" s="236"/>
      <c r="P23" s="428"/>
      <c r="Q23" s="429"/>
      <c r="R23" s="405"/>
      <c r="S23" s="406"/>
      <c r="T23" s="263">
        <f t="shared" si="6"/>
        <v>0</v>
      </c>
      <c r="U23" s="262"/>
      <c r="V23" s="220">
        <f>IFERROR(VLOOKUP(G23,Folha1!$K$4:$L$160,2,FALSE),)</f>
        <v>0</v>
      </c>
      <c r="W23" s="220">
        <f t="shared" si="1"/>
        <v>0</v>
      </c>
      <c r="X23" s="245">
        <f t="shared" si="2"/>
        <v>0</v>
      </c>
      <c r="Y23" s="245">
        <f t="shared" si="3"/>
        <v>0</v>
      </c>
      <c r="Z23" s="264"/>
      <c r="AA23" s="265">
        <f t="shared" si="4"/>
        <v>0</v>
      </c>
      <c r="AB23" s="232">
        <f t="shared" si="5"/>
        <v>0</v>
      </c>
      <c r="AC23" s="182"/>
    </row>
    <row r="24" spans="1:29" ht="15.75" customHeight="1" x14ac:dyDescent="0.2">
      <c r="A24" s="163"/>
      <c r="B24" s="239">
        <v>18</v>
      </c>
      <c r="C24" s="160"/>
      <c r="D24" s="161"/>
      <c r="E24" s="230"/>
      <c r="F24" s="242"/>
      <c r="G24" s="440"/>
      <c r="H24" s="441"/>
      <c r="I24" s="442"/>
      <c r="J24" s="405"/>
      <c r="K24" s="406"/>
      <c r="L24" s="443">
        <f t="shared" si="0"/>
        <v>0</v>
      </c>
      <c r="M24" s="444"/>
      <c r="N24" s="236"/>
      <c r="O24" s="236"/>
      <c r="P24" s="428"/>
      <c r="Q24" s="429"/>
      <c r="R24" s="405"/>
      <c r="S24" s="406"/>
      <c r="T24" s="263">
        <f t="shared" si="6"/>
        <v>0</v>
      </c>
      <c r="U24" s="262"/>
      <c r="V24" s="220">
        <f>IFERROR(VLOOKUP(G24,Folha1!$K$4:$L$160,2,FALSE),)</f>
        <v>0</v>
      </c>
      <c r="W24" s="220">
        <f t="shared" si="1"/>
        <v>0</v>
      </c>
      <c r="X24" s="245">
        <f t="shared" si="2"/>
        <v>0</v>
      </c>
      <c r="Y24" s="245">
        <f t="shared" si="3"/>
        <v>0</v>
      </c>
      <c r="Z24" s="264"/>
      <c r="AA24" s="265">
        <f t="shared" si="4"/>
        <v>0</v>
      </c>
      <c r="AB24" s="232">
        <f t="shared" si="5"/>
        <v>0</v>
      </c>
      <c r="AC24" s="182"/>
    </row>
    <row r="25" spans="1:29" ht="15.75" customHeight="1" x14ac:dyDescent="0.2">
      <c r="A25" s="163"/>
      <c r="B25" s="164">
        <v>19</v>
      </c>
      <c r="C25" s="160"/>
      <c r="D25" s="161"/>
      <c r="E25" s="230"/>
      <c r="F25" s="242"/>
      <c r="G25" s="440"/>
      <c r="H25" s="441"/>
      <c r="I25" s="442"/>
      <c r="J25" s="405"/>
      <c r="K25" s="406"/>
      <c r="L25" s="443">
        <f t="shared" si="0"/>
        <v>0</v>
      </c>
      <c r="M25" s="444"/>
      <c r="N25" s="236"/>
      <c r="O25" s="236"/>
      <c r="P25" s="428"/>
      <c r="Q25" s="429"/>
      <c r="R25" s="405"/>
      <c r="S25" s="406"/>
      <c r="T25" s="263">
        <f t="shared" si="6"/>
        <v>0</v>
      </c>
      <c r="U25" s="262"/>
      <c r="V25" s="220">
        <f>IFERROR(VLOOKUP(G25,Folha1!$K$4:$L$160,2,FALSE),)</f>
        <v>0</v>
      </c>
      <c r="W25" s="220">
        <f t="shared" si="1"/>
        <v>0</v>
      </c>
      <c r="X25" s="245">
        <f t="shared" si="2"/>
        <v>0</v>
      </c>
      <c r="Y25" s="245">
        <f t="shared" si="3"/>
        <v>0</v>
      </c>
      <c r="Z25" s="264"/>
      <c r="AA25" s="265">
        <f t="shared" si="4"/>
        <v>0</v>
      </c>
      <c r="AB25" s="232">
        <f t="shared" si="5"/>
        <v>0</v>
      </c>
      <c r="AC25" s="182"/>
    </row>
    <row r="26" spans="1:29" ht="15.75" customHeight="1" x14ac:dyDescent="0.2">
      <c r="A26" s="163"/>
      <c r="B26" s="164">
        <v>20</v>
      </c>
      <c r="C26" s="160"/>
      <c r="D26" s="161"/>
      <c r="E26" s="230"/>
      <c r="F26" s="242"/>
      <c r="G26" s="440"/>
      <c r="H26" s="441"/>
      <c r="I26" s="442"/>
      <c r="J26" s="428"/>
      <c r="K26" s="429"/>
      <c r="L26" s="443">
        <f t="shared" si="0"/>
        <v>0</v>
      </c>
      <c r="M26" s="444"/>
      <c r="N26" s="236"/>
      <c r="O26" s="236"/>
      <c r="P26" s="428"/>
      <c r="Q26" s="429"/>
      <c r="R26" s="405"/>
      <c r="S26" s="406"/>
      <c r="T26" s="263">
        <f t="shared" si="6"/>
        <v>0</v>
      </c>
      <c r="U26" s="262"/>
      <c r="V26" s="220">
        <f>IFERROR(VLOOKUP(G26,Folha1!$K$4:$L$160,2,FALSE),)</f>
        <v>0</v>
      </c>
      <c r="W26" s="220">
        <f t="shared" si="1"/>
        <v>0</v>
      </c>
      <c r="X26" s="245">
        <f t="shared" si="2"/>
        <v>0</v>
      </c>
      <c r="Y26" s="245">
        <f t="shared" si="3"/>
        <v>0</v>
      </c>
      <c r="Z26" s="264"/>
      <c r="AA26" s="265">
        <f t="shared" si="4"/>
        <v>0</v>
      </c>
      <c r="AB26" s="232">
        <f t="shared" si="5"/>
        <v>0</v>
      </c>
      <c r="AC26" s="182"/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1"/>
      <c r="K27" s="221"/>
      <c r="L27" s="221"/>
      <c r="M27" s="221"/>
      <c r="N27" s="221"/>
      <c r="O27" s="221"/>
      <c r="P27" s="221"/>
      <c r="Q27" s="221"/>
      <c r="R27" s="222"/>
      <c r="S27" s="222"/>
      <c r="T27" s="223"/>
      <c r="U27" s="223"/>
      <c r="V27" s="220"/>
      <c r="W27" s="225"/>
      <c r="X27" s="225"/>
      <c r="Y27" s="225"/>
      <c r="Z27" s="225"/>
      <c r="AA27" s="224"/>
      <c r="AB27" s="224"/>
      <c r="AC27" s="182"/>
    </row>
    <row r="28" spans="1:29" ht="18" customHeight="1" x14ac:dyDescent="0.2">
      <c r="A28" s="163"/>
      <c r="B28" s="156"/>
      <c r="C28" s="251" t="s">
        <v>207</v>
      </c>
      <c r="D28" s="432"/>
      <c r="E28" s="433"/>
      <c r="F28" s="433"/>
      <c r="G28" s="433"/>
      <c r="H28" s="433"/>
      <c r="I28" s="434"/>
      <c r="J28" s="435">
        <f>SUM(J7:K26)</f>
        <v>0</v>
      </c>
      <c r="K28" s="436"/>
      <c r="L28" s="435">
        <f>SUM(L7:M26)</f>
        <v>0</v>
      </c>
      <c r="M28" s="436"/>
      <c r="N28" s="254">
        <f>SUM(N7:N26)</f>
        <v>0</v>
      </c>
      <c r="O28" s="254">
        <f>SUM(O7:O26)</f>
        <v>0</v>
      </c>
      <c r="P28" s="435">
        <f>SUM(P7:Q26)</f>
        <v>0</v>
      </c>
      <c r="Q28" s="436"/>
      <c r="R28" s="430">
        <f>SUM(R7:S26)</f>
        <v>0</v>
      </c>
      <c r="S28" s="431"/>
      <c r="T28" s="255">
        <f>SUM(T7:T26)</f>
        <v>0</v>
      </c>
      <c r="U28" s="255">
        <f>SUM(U7:U26)</f>
        <v>0</v>
      </c>
      <c r="V28" s="256"/>
      <c r="W28" s="257"/>
      <c r="X28" s="258"/>
      <c r="Y28" s="259"/>
      <c r="Z28" s="252">
        <f>SUM(Z7:Z26)</f>
        <v>0</v>
      </c>
      <c r="AA28" s="252">
        <f>SUM(AA7:AA26)</f>
        <v>0</v>
      </c>
      <c r="AB28" s="253">
        <f>SUM(AB7:AB26)</f>
        <v>0</v>
      </c>
      <c r="AC28" s="182"/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58"/>
      <c r="AC29" s="202"/>
    </row>
    <row r="30" spans="1:29" ht="9.75" customHeight="1" x14ac:dyDescent="0.2">
      <c r="A30" s="438" t="s">
        <v>125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9"/>
    </row>
    <row r="31" spans="1:29" ht="3.75" customHeight="1" x14ac:dyDescent="0.2">
      <c r="A31" s="450"/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</row>
    <row r="32" spans="1:29" ht="6.75" customHeight="1" x14ac:dyDescent="0.3"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70"/>
    </row>
    <row r="33" spans="1:23" ht="3.75" customHeight="1" x14ac:dyDescent="0.2">
      <c r="A33" s="171"/>
      <c r="B33" s="172"/>
      <c r="C33" s="172"/>
      <c r="D33" s="172"/>
      <c r="E33" s="172"/>
      <c r="F33" s="172"/>
      <c r="G33" s="172"/>
      <c r="H33" s="172"/>
      <c r="I33" s="172"/>
      <c r="J33" s="173"/>
      <c r="K33" s="174"/>
      <c r="L33" s="175"/>
      <c r="M33" s="176"/>
      <c r="N33" s="176"/>
      <c r="O33" s="176"/>
      <c r="P33" s="177"/>
      <c r="Q33" s="178"/>
      <c r="R33" s="178"/>
      <c r="S33" s="179"/>
      <c r="T33" s="172"/>
      <c r="U33" s="172"/>
      <c r="V33" s="172"/>
      <c r="W33" s="173"/>
    </row>
    <row r="34" spans="1:23" ht="11.25" customHeight="1" x14ac:dyDescent="0.2">
      <c r="A34" s="180"/>
      <c r="B34" s="449" t="s">
        <v>133</v>
      </c>
      <c r="C34" s="449"/>
      <c r="D34" s="449"/>
      <c r="E34" s="449"/>
      <c r="F34" s="449"/>
      <c r="G34" s="449"/>
      <c r="H34" s="181"/>
      <c r="I34" s="181"/>
      <c r="J34" s="182"/>
      <c r="K34" s="183"/>
      <c r="L34" s="184"/>
      <c r="M34" s="437" t="s">
        <v>136</v>
      </c>
      <c r="N34" s="437"/>
      <c r="O34" s="437"/>
      <c r="P34" s="437"/>
      <c r="Q34" s="185"/>
      <c r="R34" s="185"/>
      <c r="S34" s="186"/>
      <c r="T34" s="181"/>
      <c r="U34" s="181"/>
      <c r="V34" s="181"/>
      <c r="W34" s="182"/>
    </row>
    <row r="35" spans="1:23" x14ac:dyDescent="0.2">
      <c r="A35" s="180"/>
      <c r="B35" s="181"/>
      <c r="C35" s="181"/>
      <c r="D35" s="181"/>
      <c r="E35" s="181"/>
      <c r="F35" s="181"/>
      <c r="G35" s="181"/>
      <c r="H35" s="181"/>
      <c r="I35" s="181"/>
      <c r="J35" s="182"/>
      <c r="K35" s="183"/>
      <c r="L35" s="184"/>
      <c r="M35" s="185"/>
      <c r="N35" s="185"/>
      <c r="O35" s="427"/>
      <c r="P35" s="427"/>
      <c r="Q35" s="421" t="s">
        <v>83</v>
      </c>
      <c r="R35" s="422"/>
      <c r="S35" s="422"/>
      <c r="T35" s="422"/>
      <c r="U35" s="423"/>
      <c r="V35" s="181"/>
      <c r="W35" s="182"/>
    </row>
    <row r="36" spans="1:23" x14ac:dyDescent="0.2">
      <c r="A36" s="180"/>
      <c r="B36" s="186"/>
      <c r="C36" s="187"/>
      <c r="D36" s="187"/>
      <c r="E36" s="187"/>
      <c r="F36" s="187"/>
      <c r="G36" s="187"/>
      <c r="H36" s="187"/>
      <c r="I36" s="188"/>
      <c r="J36" s="189"/>
      <c r="K36" s="174"/>
      <c r="L36" s="184"/>
      <c r="M36" s="185"/>
      <c r="N36" s="185"/>
      <c r="O36" s="427"/>
      <c r="P36" s="427"/>
      <c r="Q36" s="424"/>
      <c r="R36" s="425"/>
      <c r="S36" s="425"/>
      <c r="T36" s="425"/>
      <c r="U36" s="426"/>
      <c r="V36" s="181"/>
      <c r="W36" s="182"/>
    </row>
    <row r="37" spans="1:23" ht="18" customHeight="1" x14ac:dyDescent="0.2">
      <c r="A37" s="180"/>
      <c r="B37" s="186"/>
      <c r="C37" s="448" t="s">
        <v>134</v>
      </c>
      <c r="D37" s="448"/>
      <c r="E37" s="228"/>
      <c r="F37" s="260"/>
      <c r="G37" s="448"/>
      <c r="H37" s="448"/>
      <c r="I37" s="186"/>
      <c r="J37" s="190"/>
      <c r="K37" s="186"/>
      <c r="L37" s="191"/>
      <c r="M37" s="186"/>
      <c r="N37" s="186"/>
      <c r="O37" s="403" t="s">
        <v>143</v>
      </c>
      <c r="P37" s="404"/>
      <c r="Q37" s="394" t="s">
        <v>84</v>
      </c>
      <c r="R37" s="395"/>
      <c r="S37" s="396"/>
      <c r="T37" s="269" t="s">
        <v>85</v>
      </c>
      <c r="U37" s="269" t="s">
        <v>86</v>
      </c>
      <c r="V37" s="193"/>
      <c r="W37" s="182"/>
    </row>
    <row r="38" spans="1:23" ht="16.5" customHeight="1" x14ac:dyDescent="0.2">
      <c r="A38" s="180"/>
      <c r="B38" s="194"/>
      <c r="C38" s="448" t="s">
        <v>135</v>
      </c>
      <c r="D38" s="448"/>
      <c r="E38" s="228"/>
      <c r="F38" s="261"/>
      <c r="G38" s="447"/>
      <c r="H38" s="447"/>
      <c r="I38" s="194"/>
      <c r="J38" s="195"/>
      <c r="K38" s="194"/>
      <c r="L38" s="196"/>
      <c r="M38" s="194"/>
      <c r="N38" s="195"/>
      <c r="O38" s="397"/>
      <c r="P38" s="400"/>
      <c r="Q38" s="397"/>
      <c r="R38" s="398"/>
      <c r="S38" s="399"/>
      <c r="T38" s="268"/>
      <c r="U38" s="219"/>
      <c r="V38" s="180"/>
      <c r="W38" s="182"/>
    </row>
    <row r="39" spans="1:23" ht="16.5" customHeight="1" x14ac:dyDescent="0.2">
      <c r="A39" s="180"/>
      <c r="B39" s="96"/>
      <c r="F39" s="96"/>
      <c r="G39" s="96"/>
      <c r="H39" s="96"/>
      <c r="I39" s="96"/>
      <c r="J39" s="97"/>
      <c r="K39" s="96"/>
      <c r="L39" s="98"/>
      <c r="M39" s="401"/>
      <c r="N39" s="402"/>
      <c r="O39" s="397"/>
      <c r="P39" s="400"/>
      <c r="Q39" s="397"/>
      <c r="R39" s="398"/>
      <c r="S39" s="399"/>
      <c r="T39" s="268"/>
      <c r="U39" s="219"/>
      <c r="V39" s="191"/>
      <c r="W39" s="182"/>
    </row>
    <row r="40" spans="1:23" ht="16.5" customHeight="1" x14ac:dyDescent="0.2">
      <c r="A40" s="180"/>
      <c r="C40" s="447"/>
      <c r="D40" s="447"/>
      <c r="E40" s="229"/>
      <c r="J40" s="97"/>
      <c r="K40" s="96"/>
      <c r="L40" s="98"/>
      <c r="M40" s="401"/>
      <c r="N40" s="402"/>
      <c r="O40" s="397"/>
      <c r="P40" s="400"/>
      <c r="Q40" s="397"/>
      <c r="R40" s="398"/>
      <c r="S40" s="399"/>
      <c r="T40" s="268"/>
      <c r="U40" s="219"/>
      <c r="V40" s="197"/>
      <c r="W40" s="182"/>
    </row>
    <row r="41" spans="1:23" ht="16.5" customHeight="1" x14ac:dyDescent="0.3">
      <c r="A41" s="180"/>
      <c r="J41" s="97"/>
      <c r="K41" s="96"/>
      <c r="L41" s="98"/>
      <c r="M41" s="401"/>
      <c r="N41" s="402"/>
      <c r="O41" s="397"/>
      <c r="P41" s="400"/>
      <c r="Q41" s="397"/>
      <c r="R41" s="398"/>
      <c r="S41" s="399"/>
      <c r="T41" s="268"/>
      <c r="U41" s="218"/>
      <c r="V41" s="197"/>
      <c r="W41" s="182"/>
    </row>
    <row r="42" spans="1:23" ht="13.5" customHeight="1" x14ac:dyDescent="0.2">
      <c r="A42" s="180"/>
      <c r="J42" s="97"/>
      <c r="K42" s="96"/>
      <c r="L42" s="98"/>
      <c r="M42" s="393" t="s">
        <v>88</v>
      </c>
      <c r="N42" s="393"/>
      <c r="O42" s="393"/>
      <c r="P42" s="393"/>
      <c r="Q42" s="393"/>
      <c r="R42" s="266"/>
      <c r="S42" s="266"/>
      <c r="T42" s="172"/>
      <c r="U42" s="172"/>
      <c r="V42" s="267"/>
      <c r="W42" s="182"/>
    </row>
    <row r="43" spans="1:23" ht="18" customHeight="1" x14ac:dyDescent="0.2">
      <c r="A43" s="180"/>
      <c r="J43" s="198"/>
      <c r="K43" s="199"/>
      <c r="L43" s="200"/>
      <c r="M43" s="392" t="s">
        <v>89</v>
      </c>
      <c r="N43" s="392"/>
      <c r="O43" s="392"/>
      <c r="P43" s="392"/>
      <c r="Q43" s="392"/>
      <c r="R43" s="392"/>
      <c r="S43" s="186"/>
      <c r="T43" s="199"/>
      <c r="U43" s="199"/>
      <c r="V43" s="181"/>
      <c r="W43" s="182"/>
    </row>
    <row r="44" spans="1:23" x14ac:dyDescent="0.2">
      <c r="A44" s="201"/>
      <c r="B44" s="158"/>
      <c r="C44" s="158"/>
      <c r="D44" s="158"/>
      <c r="E44" s="158"/>
      <c r="F44" s="158"/>
      <c r="G44" s="158"/>
      <c r="H44" s="158"/>
      <c r="I44" s="158"/>
      <c r="J44" s="202"/>
      <c r="K44" s="181"/>
      <c r="L44" s="203"/>
      <c r="M44" s="192"/>
      <c r="N44" s="192"/>
      <c r="O44" s="192"/>
      <c r="P44" s="192"/>
      <c r="Q44" s="192"/>
      <c r="R44" s="192"/>
      <c r="S44" s="192"/>
      <c r="T44" s="158"/>
      <c r="U44" s="158"/>
      <c r="V44" s="158"/>
      <c r="W44" s="202"/>
    </row>
    <row r="45" spans="1:23" x14ac:dyDescent="0.2">
      <c r="L45" s="204"/>
      <c r="M45" s="204"/>
      <c r="N45" s="204"/>
      <c r="O45" s="204"/>
      <c r="P45" s="204"/>
      <c r="Q45" s="204"/>
      <c r="R45" s="204"/>
      <c r="S45" s="204"/>
    </row>
  </sheetData>
  <sheetProtection algorithmName="SHA-512" hashValue="70xs5YSA2H7pqwvXqyeC3SlrZL5AhGc7HphAgmSQLxQGz3+QVgh/e2tphEtrgOT4LU6N/atr4FmyN90s7ywVmg==" saltValue="oGIJnOPFcHu1ivhtHojFEA==" spinCount="100000" sheet="1" objects="1" scenarios="1" selectLockedCells="1"/>
  <mergeCells count="153">
    <mergeCell ref="AB4:AB6"/>
    <mergeCell ref="Z3:AB3"/>
    <mergeCell ref="E3:E6"/>
    <mergeCell ref="G16:I16"/>
    <mergeCell ref="J16:K16"/>
    <mergeCell ref="L16:M16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F3:F6"/>
    <mergeCell ref="G3:I6"/>
    <mergeCell ref="L3:M6"/>
    <mergeCell ref="G11:I11"/>
    <mergeCell ref="G15:I15"/>
    <mergeCell ref="J15:K15"/>
    <mergeCell ref="L15:M15"/>
    <mergeCell ref="J12:K12"/>
    <mergeCell ref="B1:AA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Z4:Z6"/>
    <mergeCell ref="AA4:AA6"/>
    <mergeCell ref="C3:C6"/>
    <mergeCell ref="D3:D6"/>
    <mergeCell ref="J3:K6"/>
    <mergeCell ref="C40:D40"/>
    <mergeCell ref="M40:N40"/>
    <mergeCell ref="M39:N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C37:D37"/>
    <mergeCell ref="G37:H37"/>
    <mergeCell ref="G38:H38"/>
    <mergeCell ref="C38:D38"/>
    <mergeCell ref="B34:G34"/>
    <mergeCell ref="G25:I25"/>
    <mergeCell ref="J25:K25"/>
    <mergeCell ref="L25:M25"/>
    <mergeCell ref="G26:I26"/>
    <mergeCell ref="J26:K26"/>
    <mergeCell ref="L26:M26"/>
    <mergeCell ref="A31:W31"/>
    <mergeCell ref="G21:I21"/>
    <mergeCell ref="J21:K21"/>
    <mergeCell ref="L21:M21"/>
    <mergeCell ref="P21:Q21"/>
    <mergeCell ref="P22:Q22"/>
    <mergeCell ref="P23:Q23"/>
    <mergeCell ref="L12:M12"/>
    <mergeCell ref="L8:M8"/>
    <mergeCell ref="J8:K8"/>
    <mergeCell ref="G13:I13"/>
    <mergeCell ref="G20:I20"/>
    <mergeCell ref="J20:K20"/>
    <mergeCell ref="L20:M20"/>
    <mergeCell ref="L18:M18"/>
    <mergeCell ref="G19:I19"/>
    <mergeCell ref="J19:K19"/>
    <mergeCell ref="J17:K17"/>
    <mergeCell ref="L17:M17"/>
    <mergeCell ref="G18:I18"/>
    <mergeCell ref="J18:K18"/>
    <mergeCell ref="L19:M19"/>
    <mergeCell ref="G17:I17"/>
    <mergeCell ref="D28:I28"/>
    <mergeCell ref="J28:K28"/>
    <mergeCell ref="L28:M28"/>
    <mergeCell ref="M34:P34"/>
    <mergeCell ref="A30:W30"/>
    <mergeCell ref="P28:Q28"/>
    <mergeCell ref="Y3:Y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P20:Q20"/>
    <mergeCell ref="R8:S8"/>
    <mergeCell ref="R21:S21"/>
    <mergeCell ref="R22:S22"/>
    <mergeCell ref="Q35:U36"/>
    <mergeCell ref="O35:P36"/>
    <mergeCell ref="P24:Q24"/>
    <mergeCell ref="R28:S28"/>
    <mergeCell ref="P25:Q25"/>
    <mergeCell ref="P26:Q26"/>
    <mergeCell ref="R23:S23"/>
    <mergeCell ref="R24:S24"/>
    <mergeCell ref="R25:S25"/>
    <mergeCell ref="R26:S26"/>
    <mergeCell ref="R9:S9"/>
    <mergeCell ref="R10:S10"/>
    <mergeCell ref="R18:S18"/>
    <mergeCell ref="P11:Q11"/>
    <mergeCell ref="T3:T6"/>
    <mergeCell ref="U3:U6"/>
    <mergeCell ref="N3:S4"/>
    <mergeCell ref="R5:S6"/>
    <mergeCell ref="N5:N6"/>
    <mergeCell ref="O5:O6"/>
    <mergeCell ref="M43:R43"/>
    <mergeCell ref="M42:Q42"/>
    <mergeCell ref="Q37:S37"/>
    <mergeCell ref="Q38:S38"/>
    <mergeCell ref="Q39:S39"/>
    <mergeCell ref="Q40:S40"/>
    <mergeCell ref="Q41:S41"/>
    <mergeCell ref="O38:P38"/>
    <mergeCell ref="O41:P41"/>
    <mergeCell ref="M41:N41"/>
    <mergeCell ref="O39:P39"/>
    <mergeCell ref="O40:P40"/>
    <mergeCell ref="O37:P37"/>
  </mergeCells>
  <printOptions horizontalCentered="1"/>
  <pageMargins left="0.39370078740157483" right="0.19685039370078741" top="0.27559055118110237" bottom="0.11811023622047245" header="0.70866141732283472" footer="0.27559055118110237"/>
  <pageSetup paperSize="9" scale="81" fitToHeight="0" orientation="landscape" r:id="rId1"/>
  <headerFooter alignWithMargins="0">
    <oddFooter>&amp;R&amp;6Cursos de Aprendizagem | Regulamento  Específico 2018 - Anexo 18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 xr:uid="{375A4B33-8C5A-404A-8646-559F692BC6A2}">
          <x14:formula1>
            <xm:f>Folha1!$B$3:$B$44</xm:f>
          </x14:formula1>
          <xm:sqref>F7:F26</xm:sqref>
        </x14:dataValidation>
        <x14:dataValidation type="list" allowBlank="1" showInputMessage="1" showErrorMessage="1" prompt="Selecionar curso / saída" xr:uid="{7CEB737B-DA8A-4C52-9CF0-EE1C9AF81482}">
          <x14:formula1>
            <xm:f>Folha1!$K$3:$K$52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4:J48"/>
  <sheetViews>
    <sheetView showGridLines="0" topLeftCell="A42" zoomScale="130" zoomScaleNormal="130" zoomScaleSheetLayoutView="100" workbookViewId="0">
      <selection activeCell="O61" sqref="O61"/>
    </sheetView>
  </sheetViews>
  <sheetFormatPr defaultColWidth="7.6640625" defaultRowHeight="12" x14ac:dyDescent="0.25"/>
  <cols>
    <col min="1" max="1" width="15" style="102" customWidth="1"/>
    <col min="2" max="2" width="10.33203125" style="102" customWidth="1"/>
    <col min="3" max="3" width="9.33203125" style="102" customWidth="1"/>
    <col min="4" max="5" width="10" style="102" customWidth="1"/>
    <col min="6" max="6" width="3.6640625" style="102" customWidth="1"/>
    <col min="7" max="7" width="4.6640625" style="102" customWidth="1"/>
    <col min="8" max="8" width="5.6640625" style="102" customWidth="1"/>
    <col min="9" max="9" width="3.6640625" style="102" customWidth="1"/>
    <col min="10" max="10" width="9.33203125" style="102" customWidth="1"/>
    <col min="11" max="11" width="5.6640625" style="102" customWidth="1"/>
    <col min="12" max="16384" width="7.6640625" style="102"/>
  </cols>
  <sheetData>
    <row r="4" spans="1:10" x14ac:dyDescent="0.25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5">
      <c r="A5" s="491" t="s">
        <v>137</v>
      </c>
      <c r="B5" s="312"/>
      <c r="C5" s="312"/>
      <c r="D5" s="103"/>
      <c r="E5" s="103"/>
      <c r="F5" s="103"/>
      <c r="G5" s="103"/>
      <c r="H5" s="103"/>
      <c r="I5" s="103"/>
      <c r="J5" s="104"/>
    </row>
    <row r="6" spans="1:10" x14ac:dyDescent="0.25">
      <c r="A6" s="105"/>
      <c r="B6" s="103"/>
      <c r="C6" s="103"/>
      <c r="D6" s="103"/>
      <c r="E6" s="25"/>
      <c r="F6" s="103"/>
      <c r="G6" s="103"/>
      <c r="H6" s="284" t="s">
        <v>90</v>
      </c>
      <c r="I6" s="284"/>
      <c r="J6" s="104"/>
    </row>
    <row r="7" spans="1:10" x14ac:dyDescent="0.25">
      <c r="A7" s="510" t="s">
        <v>91</v>
      </c>
      <c r="B7" s="511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5">
      <c r="A8" s="532"/>
      <c r="B8" s="533"/>
      <c r="C8" s="103"/>
      <c r="D8" s="103"/>
      <c r="E8" s="103"/>
      <c r="F8" s="103"/>
      <c r="G8" s="534" t="s">
        <v>92</v>
      </c>
      <c r="H8" s="535"/>
      <c r="I8" s="536"/>
      <c r="J8" s="104"/>
    </row>
    <row r="9" spans="1:10" ht="13.5" customHeight="1" x14ac:dyDescent="0.25">
      <c r="A9" s="106"/>
      <c r="B9" s="527" t="s">
        <v>93</v>
      </c>
      <c r="C9" s="528"/>
      <c r="D9" s="528"/>
      <c r="E9" s="528"/>
      <c r="F9" s="528"/>
      <c r="G9" s="529">
        <f>SUM(G10:I15)</f>
        <v>0</v>
      </c>
      <c r="H9" s="530"/>
      <c r="I9" s="531"/>
      <c r="J9" s="104"/>
    </row>
    <row r="10" spans="1:10" ht="13.5" customHeight="1" x14ac:dyDescent="0.25">
      <c r="A10" s="106"/>
      <c r="B10" s="526" t="s">
        <v>127</v>
      </c>
      <c r="C10" s="521"/>
      <c r="D10" s="521"/>
      <c r="E10" s="521"/>
      <c r="F10" s="522"/>
      <c r="G10" s="517"/>
      <c r="H10" s="518"/>
      <c r="I10" s="519"/>
      <c r="J10" s="104"/>
    </row>
    <row r="11" spans="1:10" ht="13.5" customHeight="1" x14ac:dyDescent="0.25">
      <c r="A11" s="105"/>
      <c r="B11" s="515" t="s">
        <v>94</v>
      </c>
      <c r="C11" s="516"/>
      <c r="D11" s="516"/>
      <c r="E11" s="516"/>
      <c r="F11" s="516"/>
      <c r="G11" s="517"/>
      <c r="H11" s="518"/>
      <c r="I11" s="519"/>
      <c r="J11" s="104"/>
    </row>
    <row r="12" spans="1:10" ht="13.5" customHeight="1" x14ac:dyDescent="0.25">
      <c r="A12" s="105"/>
      <c r="B12" s="515" t="s">
        <v>95</v>
      </c>
      <c r="C12" s="516"/>
      <c r="D12" s="516"/>
      <c r="E12" s="516"/>
      <c r="F12" s="516"/>
      <c r="G12" s="517"/>
      <c r="H12" s="518"/>
      <c r="I12" s="519"/>
      <c r="J12" s="104"/>
    </row>
    <row r="13" spans="1:10" ht="13.5" customHeight="1" x14ac:dyDescent="0.25">
      <c r="A13" s="105"/>
      <c r="B13" s="515" t="s">
        <v>96</v>
      </c>
      <c r="C13" s="516"/>
      <c r="D13" s="516"/>
      <c r="E13" s="516"/>
      <c r="F13" s="516"/>
      <c r="G13" s="517"/>
      <c r="H13" s="518"/>
      <c r="I13" s="519"/>
      <c r="J13" s="104"/>
    </row>
    <row r="14" spans="1:10" ht="13.5" customHeight="1" x14ac:dyDescent="0.25">
      <c r="A14" s="105"/>
      <c r="B14" s="520" t="s">
        <v>97</v>
      </c>
      <c r="C14" s="521"/>
      <c r="D14" s="521"/>
      <c r="E14" s="521"/>
      <c r="F14" s="522"/>
      <c r="G14" s="517"/>
      <c r="H14" s="518"/>
      <c r="I14" s="519"/>
      <c r="J14" s="104"/>
    </row>
    <row r="15" spans="1:10" ht="13.5" customHeight="1" x14ac:dyDescent="0.25">
      <c r="A15" s="105"/>
      <c r="B15" s="523" t="s">
        <v>98</v>
      </c>
      <c r="C15" s="524"/>
      <c r="D15" s="524"/>
      <c r="E15" s="524"/>
      <c r="F15" s="524"/>
      <c r="G15" s="525"/>
      <c r="H15" s="525"/>
      <c r="I15" s="525"/>
      <c r="J15" s="104"/>
    </row>
    <row r="16" spans="1:10" ht="13.5" customHeight="1" x14ac:dyDescent="0.25">
      <c r="A16" s="105"/>
      <c r="B16" s="502" t="s">
        <v>195</v>
      </c>
      <c r="C16" s="503"/>
      <c r="D16" s="503"/>
      <c r="E16" s="503"/>
      <c r="F16" s="503"/>
      <c r="G16" s="504">
        <f>'P. financiamento fl.3'!AA28</f>
        <v>0</v>
      </c>
      <c r="H16" s="504"/>
      <c r="I16" s="504"/>
      <c r="J16" s="104"/>
    </row>
    <row r="17" spans="1:10" ht="17.25" customHeight="1" x14ac:dyDescent="0.3">
      <c r="A17" s="105"/>
      <c r="B17" s="505" t="s">
        <v>99</v>
      </c>
      <c r="C17" s="506"/>
      <c r="D17" s="506"/>
      <c r="E17" s="506"/>
      <c r="F17" s="506"/>
      <c r="G17" s="507">
        <f>G9+G16</f>
        <v>0</v>
      </c>
      <c r="H17" s="508"/>
      <c r="I17" s="509"/>
      <c r="J17" s="104"/>
    </row>
    <row r="18" spans="1:10" x14ac:dyDescent="0.25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5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5">
      <c r="A20" s="510" t="s">
        <v>100</v>
      </c>
      <c r="B20" s="511"/>
      <c r="C20" s="103"/>
      <c r="D20" s="103"/>
      <c r="E20" s="103"/>
      <c r="F20" s="103"/>
      <c r="G20" s="512"/>
      <c r="H20" s="513"/>
      <c r="I20" s="514"/>
      <c r="J20" s="104"/>
    </row>
    <row r="21" spans="1:10" x14ac:dyDescent="0.25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5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5">
      <c r="A26" s="491" t="s">
        <v>138</v>
      </c>
      <c r="B26" s="312"/>
      <c r="C26" s="312"/>
      <c r="D26" s="312"/>
      <c r="E26" s="312"/>
      <c r="F26" s="312"/>
      <c r="G26" s="312"/>
      <c r="H26" s="312"/>
      <c r="I26" s="312"/>
      <c r="J26" s="492"/>
    </row>
    <row r="27" spans="1:10" ht="3.75" customHeight="1" x14ac:dyDescent="0.25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3">
      <c r="A28" s="136" t="s">
        <v>139</v>
      </c>
      <c r="B28" s="493" t="s">
        <v>101</v>
      </c>
      <c r="C28" s="494"/>
      <c r="D28" s="494"/>
      <c r="E28" s="495"/>
      <c r="F28" s="496" t="s">
        <v>102</v>
      </c>
      <c r="G28" s="497"/>
      <c r="H28" s="498"/>
      <c r="I28" s="496" t="s">
        <v>103</v>
      </c>
      <c r="J28" s="499"/>
    </row>
    <row r="29" spans="1:10" ht="13.8" x14ac:dyDescent="0.3">
      <c r="A29" s="159">
        <v>1</v>
      </c>
      <c r="B29" s="489"/>
      <c r="C29" s="482"/>
      <c r="D29" s="482"/>
      <c r="E29" s="482"/>
      <c r="F29" s="500"/>
      <c r="G29" s="488"/>
      <c r="H29" s="488"/>
      <c r="I29" s="501"/>
      <c r="J29" s="501"/>
    </row>
    <row r="30" spans="1:10" ht="13.8" x14ac:dyDescent="0.3">
      <c r="A30" s="162">
        <v>2</v>
      </c>
      <c r="B30" s="489"/>
      <c r="C30" s="482"/>
      <c r="D30" s="482"/>
      <c r="E30" s="482"/>
      <c r="F30" s="490"/>
      <c r="G30" s="488"/>
      <c r="H30" s="488"/>
      <c r="I30" s="501"/>
      <c r="J30" s="501"/>
    </row>
    <row r="31" spans="1:10" ht="13.8" x14ac:dyDescent="0.3">
      <c r="A31" s="162">
        <v>3</v>
      </c>
      <c r="B31" s="481"/>
      <c r="C31" s="482"/>
      <c r="D31" s="482"/>
      <c r="E31" s="482"/>
      <c r="F31" s="487"/>
      <c r="G31" s="488"/>
      <c r="H31" s="488"/>
      <c r="I31" s="537"/>
      <c r="J31" s="537"/>
    </row>
    <row r="32" spans="1:10" ht="13.8" x14ac:dyDescent="0.3">
      <c r="A32" s="162">
        <v>4</v>
      </c>
      <c r="B32" s="481"/>
      <c r="C32" s="482"/>
      <c r="D32" s="482"/>
      <c r="E32" s="482"/>
      <c r="F32" s="487"/>
      <c r="G32" s="488"/>
      <c r="H32" s="488"/>
      <c r="I32" s="537"/>
      <c r="J32" s="537"/>
    </row>
    <row r="33" spans="1:10" ht="13.8" x14ac:dyDescent="0.3">
      <c r="A33" s="164">
        <v>5</v>
      </c>
      <c r="B33" s="481"/>
      <c r="C33" s="482"/>
      <c r="D33" s="482"/>
      <c r="E33" s="482"/>
      <c r="F33" s="487"/>
      <c r="G33" s="488"/>
      <c r="H33" s="488"/>
      <c r="I33" s="537"/>
      <c r="J33" s="537"/>
    </row>
    <row r="34" spans="1:10" ht="13.8" x14ac:dyDescent="0.3">
      <c r="A34" s="164">
        <v>6</v>
      </c>
      <c r="B34" s="481"/>
      <c r="C34" s="482"/>
      <c r="D34" s="482"/>
      <c r="E34" s="482"/>
      <c r="F34" s="483"/>
      <c r="G34" s="484"/>
      <c r="H34" s="484"/>
      <c r="I34" s="481"/>
      <c r="J34" s="481"/>
    </row>
    <row r="35" spans="1:10" ht="13.8" x14ac:dyDescent="0.3">
      <c r="A35" s="164">
        <v>7</v>
      </c>
      <c r="B35" s="481"/>
      <c r="C35" s="482"/>
      <c r="D35" s="482"/>
      <c r="E35" s="482"/>
      <c r="F35" s="483"/>
      <c r="G35" s="484"/>
      <c r="H35" s="484"/>
      <c r="I35" s="481"/>
      <c r="J35" s="481"/>
    </row>
    <row r="36" spans="1:10" ht="13.8" x14ac:dyDescent="0.3">
      <c r="A36" s="164">
        <v>8</v>
      </c>
      <c r="B36" s="481"/>
      <c r="C36" s="482"/>
      <c r="D36" s="482"/>
      <c r="E36" s="482"/>
      <c r="F36" s="483"/>
      <c r="G36" s="484"/>
      <c r="H36" s="484"/>
      <c r="I36" s="481"/>
      <c r="J36" s="481"/>
    </row>
    <row r="37" spans="1:10" ht="13.8" x14ac:dyDescent="0.3">
      <c r="A37" s="164">
        <v>9</v>
      </c>
      <c r="B37" s="485"/>
      <c r="C37" s="482"/>
      <c r="D37" s="482"/>
      <c r="E37" s="482"/>
      <c r="F37" s="486"/>
      <c r="G37" s="484"/>
      <c r="H37" s="484"/>
      <c r="I37" s="485"/>
      <c r="J37" s="485"/>
    </row>
    <row r="38" spans="1:10" ht="13.8" x14ac:dyDescent="0.3">
      <c r="A38" s="164">
        <v>10</v>
      </c>
      <c r="B38" s="485"/>
      <c r="C38" s="482"/>
      <c r="D38" s="482"/>
      <c r="E38" s="482"/>
      <c r="F38" s="486"/>
      <c r="G38" s="484"/>
      <c r="H38" s="484"/>
      <c r="I38" s="485"/>
      <c r="J38" s="485"/>
    </row>
    <row r="39" spans="1:10" ht="13.8" x14ac:dyDescent="0.3">
      <c r="A39" s="164">
        <v>11</v>
      </c>
      <c r="B39" s="485"/>
      <c r="C39" s="482"/>
      <c r="D39" s="482"/>
      <c r="E39" s="482"/>
      <c r="F39" s="486"/>
      <c r="G39" s="484"/>
      <c r="H39" s="484"/>
      <c r="I39" s="485"/>
      <c r="J39" s="485"/>
    </row>
    <row r="40" spans="1:10" ht="13.8" x14ac:dyDescent="0.3">
      <c r="A40" s="164">
        <v>12</v>
      </c>
      <c r="B40" s="485"/>
      <c r="C40" s="482"/>
      <c r="D40" s="482"/>
      <c r="E40" s="482"/>
      <c r="F40" s="486"/>
      <c r="G40" s="484"/>
      <c r="H40" s="484"/>
      <c r="I40" s="485"/>
      <c r="J40" s="485"/>
    </row>
    <row r="41" spans="1:10" ht="13.8" x14ac:dyDescent="0.3">
      <c r="A41" s="164">
        <v>13</v>
      </c>
      <c r="B41" s="485"/>
      <c r="C41" s="482"/>
      <c r="D41" s="482"/>
      <c r="E41" s="482"/>
      <c r="F41" s="486"/>
      <c r="G41" s="484"/>
      <c r="H41" s="484"/>
      <c r="I41" s="485"/>
      <c r="J41" s="485"/>
    </row>
    <row r="42" spans="1:10" ht="13.8" x14ac:dyDescent="0.3">
      <c r="A42" s="164">
        <v>14</v>
      </c>
      <c r="B42" s="485"/>
      <c r="C42" s="482"/>
      <c r="D42" s="482"/>
      <c r="E42" s="482"/>
      <c r="F42" s="486"/>
      <c r="G42" s="484"/>
      <c r="H42" s="484"/>
      <c r="I42" s="485"/>
      <c r="J42" s="485"/>
    </row>
    <row r="43" spans="1:10" ht="13.8" x14ac:dyDescent="0.3">
      <c r="A43" s="164">
        <v>15</v>
      </c>
      <c r="B43" s="485"/>
      <c r="C43" s="482"/>
      <c r="D43" s="482"/>
      <c r="E43" s="482"/>
      <c r="F43" s="486"/>
      <c r="G43" s="484"/>
      <c r="H43" s="484"/>
      <c r="I43" s="485"/>
      <c r="J43" s="485"/>
    </row>
    <row r="44" spans="1:10" ht="13.8" x14ac:dyDescent="0.3">
      <c r="A44" s="164">
        <v>16</v>
      </c>
      <c r="B44" s="485"/>
      <c r="C44" s="482"/>
      <c r="D44" s="482"/>
      <c r="E44" s="482"/>
      <c r="F44" s="486"/>
      <c r="G44" s="484"/>
      <c r="H44" s="484"/>
      <c r="I44" s="485"/>
      <c r="J44" s="485"/>
    </row>
    <row r="45" spans="1:10" ht="13.8" x14ac:dyDescent="0.3">
      <c r="A45" s="164">
        <v>17</v>
      </c>
      <c r="B45" s="485"/>
      <c r="C45" s="482"/>
      <c r="D45" s="482"/>
      <c r="E45" s="482"/>
      <c r="F45" s="486"/>
      <c r="G45" s="484"/>
      <c r="H45" s="484"/>
      <c r="I45" s="485"/>
      <c r="J45" s="485"/>
    </row>
    <row r="46" spans="1:10" ht="13.8" x14ac:dyDescent="0.3">
      <c r="A46" s="164">
        <v>18</v>
      </c>
      <c r="B46" s="485"/>
      <c r="C46" s="482"/>
      <c r="D46" s="482"/>
      <c r="E46" s="482"/>
      <c r="F46" s="486"/>
      <c r="G46" s="484"/>
      <c r="H46" s="484"/>
      <c r="I46" s="485"/>
      <c r="J46" s="485"/>
    </row>
    <row r="47" spans="1:10" ht="13.8" x14ac:dyDescent="0.3">
      <c r="A47" s="164">
        <v>19</v>
      </c>
      <c r="B47" s="485"/>
      <c r="C47" s="482"/>
      <c r="D47" s="482"/>
      <c r="E47" s="482"/>
      <c r="F47" s="486"/>
      <c r="G47" s="484"/>
      <c r="H47" s="484"/>
      <c r="I47" s="485"/>
      <c r="J47" s="485"/>
    </row>
    <row r="48" spans="1:10" ht="13.8" x14ac:dyDescent="0.3">
      <c r="A48" s="164">
        <v>20</v>
      </c>
      <c r="B48" s="485"/>
      <c r="C48" s="482"/>
      <c r="D48" s="482"/>
      <c r="E48" s="482"/>
      <c r="F48" s="486"/>
      <c r="G48" s="484"/>
      <c r="H48" s="484"/>
      <c r="I48" s="485"/>
      <c r="J48" s="485"/>
    </row>
  </sheetData>
  <sheetProtection algorithmName="SHA-512" hashValue="Qhjs4MIPC3z7Ry24Y7y+n5sYy91qyIDSJNLagP/mb/6LAV4KW/XKhLh/VIBfhRQyuddTmdgpcDq3MNFLd2sFLg==" saltValue="p5a+nK5BeXch8TGuO3X39Q==" spinCount="100000" sheet="1" objects="1" scenarios="1"/>
  <mergeCells count="89">
    <mergeCell ref="I48:J48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I32:J32"/>
    <mergeCell ref="I31:J31"/>
    <mergeCell ref="I30:J30"/>
    <mergeCell ref="I37:J37"/>
    <mergeCell ref="I36:J36"/>
    <mergeCell ref="I35:J35"/>
    <mergeCell ref="I34:J34"/>
    <mergeCell ref="I33:J33"/>
    <mergeCell ref="B9:F9"/>
    <mergeCell ref="G9:I9"/>
    <mergeCell ref="A5:C5"/>
    <mergeCell ref="H6:I6"/>
    <mergeCell ref="A7:B7"/>
    <mergeCell ref="A8:B8"/>
    <mergeCell ref="G8:I8"/>
    <mergeCell ref="B10:F10"/>
    <mergeCell ref="B11:F11"/>
    <mergeCell ref="G11:I11"/>
    <mergeCell ref="B12:F12"/>
    <mergeCell ref="G12:I12"/>
    <mergeCell ref="G10:I10"/>
    <mergeCell ref="B13:F13"/>
    <mergeCell ref="G13:I13"/>
    <mergeCell ref="B14:F14"/>
    <mergeCell ref="B15:F15"/>
    <mergeCell ref="G15:I15"/>
    <mergeCell ref="G14:I14"/>
    <mergeCell ref="B16:F16"/>
    <mergeCell ref="G16:I16"/>
    <mergeCell ref="B17:F17"/>
    <mergeCell ref="G17:I17"/>
    <mergeCell ref="A20:B20"/>
    <mergeCell ref="G20:I20"/>
    <mergeCell ref="A26:J26"/>
    <mergeCell ref="B28:E28"/>
    <mergeCell ref="F28:H28"/>
    <mergeCell ref="I28:J28"/>
    <mergeCell ref="B29:E29"/>
    <mergeCell ref="F29:H29"/>
    <mergeCell ref="I29:J29"/>
    <mergeCell ref="B30:E30"/>
    <mergeCell ref="F30:H30"/>
    <mergeCell ref="B31:E31"/>
    <mergeCell ref="F31:H31"/>
    <mergeCell ref="B32:E32"/>
    <mergeCell ref="F32:H32"/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H53"/>
  <sheetViews>
    <sheetView showGridLines="0" tabSelected="1" topLeftCell="A42" zoomScale="130" zoomScaleNormal="130" zoomScaleSheetLayoutView="100" workbookViewId="0">
      <selection activeCell="G56" sqref="G56"/>
    </sheetView>
  </sheetViews>
  <sheetFormatPr defaultColWidth="7.6640625" defaultRowHeight="12" x14ac:dyDescent="0.25"/>
  <cols>
    <col min="1" max="1" width="2.6640625" style="102" customWidth="1"/>
    <col min="2" max="2" width="4.44140625" style="102" customWidth="1"/>
    <col min="3" max="3" width="15.6640625" style="102" customWidth="1"/>
    <col min="4" max="4" width="18.44140625" style="102" customWidth="1"/>
    <col min="5" max="5" width="14.33203125" style="102" customWidth="1"/>
    <col min="6" max="6" width="3.6640625" style="102" customWidth="1"/>
    <col min="7" max="7" width="11.33203125" style="102" customWidth="1"/>
    <col min="8" max="8" width="15.33203125" style="102" customWidth="1"/>
    <col min="9" max="16384" width="7.6640625" style="102"/>
  </cols>
  <sheetData>
    <row r="1" spans="1:8" x14ac:dyDescent="0.25">
      <c r="A1" s="556" t="s">
        <v>28</v>
      </c>
      <c r="B1" s="556"/>
      <c r="C1" s="556"/>
      <c r="D1" s="110"/>
      <c r="E1" s="110"/>
      <c r="F1" s="110"/>
      <c r="G1" s="110"/>
      <c r="H1" s="110"/>
    </row>
    <row r="2" spans="1:8" x14ac:dyDescent="0.25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5">
      <c r="A3" s="118" t="s">
        <v>186</v>
      </c>
      <c r="B3" s="557" t="s">
        <v>104</v>
      </c>
      <c r="C3" s="557"/>
      <c r="D3" s="119"/>
      <c r="E3" s="119"/>
      <c r="F3" s="119"/>
      <c r="G3" s="119"/>
      <c r="H3" s="120"/>
    </row>
    <row r="4" spans="1:8" ht="15" customHeight="1" x14ac:dyDescent="0.25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5">
      <c r="A5" s="121"/>
      <c r="B5" s="558" t="s">
        <v>105</v>
      </c>
      <c r="C5" s="559"/>
      <c r="D5" s="559"/>
      <c r="E5" s="562" t="s">
        <v>92</v>
      </c>
      <c r="F5" s="563"/>
      <c r="G5" s="122"/>
      <c r="H5" s="124"/>
    </row>
    <row r="6" spans="1:8" ht="13.5" customHeight="1" x14ac:dyDescent="0.25">
      <c r="A6" s="121"/>
      <c r="B6" s="560"/>
      <c r="C6" s="561"/>
      <c r="D6" s="561"/>
      <c r="E6" s="125" t="s">
        <v>106</v>
      </c>
      <c r="F6" s="126" t="s">
        <v>87</v>
      </c>
      <c r="G6" s="122"/>
      <c r="H6" s="124"/>
    </row>
    <row r="7" spans="1:8" ht="18" customHeight="1" x14ac:dyDescent="0.25">
      <c r="A7" s="121"/>
      <c r="B7" s="564" t="s">
        <v>107</v>
      </c>
      <c r="C7" s="565"/>
      <c r="D7" s="565"/>
      <c r="E7" s="211"/>
      <c r="F7" s="212"/>
      <c r="G7" s="122"/>
      <c r="H7" s="124"/>
    </row>
    <row r="8" spans="1:8" ht="18" customHeight="1" x14ac:dyDescent="0.25">
      <c r="A8" s="121"/>
      <c r="B8" s="553" t="s">
        <v>108</v>
      </c>
      <c r="C8" s="554"/>
      <c r="D8" s="555"/>
      <c r="E8" s="211"/>
      <c r="F8" s="212"/>
      <c r="G8" s="122"/>
      <c r="H8" s="124"/>
    </row>
    <row r="9" spans="1:8" ht="18" customHeight="1" x14ac:dyDescent="0.25">
      <c r="A9" s="121"/>
      <c r="B9" s="127"/>
      <c r="C9" s="128" t="s">
        <v>109</v>
      </c>
      <c r="D9" s="129"/>
      <c r="E9" s="211"/>
      <c r="F9" s="212"/>
      <c r="G9" s="122"/>
      <c r="H9" s="124"/>
    </row>
    <row r="10" spans="1:8" ht="18" customHeight="1" x14ac:dyDescent="0.25">
      <c r="A10" s="121"/>
      <c r="B10" s="127"/>
      <c r="C10" s="128" t="s">
        <v>110</v>
      </c>
      <c r="D10" s="129"/>
      <c r="E10" s="211"/>
      <c r="F10" s="212"/>
      <c r="G10" s="122"/>
      <c r="H10" s="124"/>
    </row>
    <row r="11" spans="1:8" ht="18" customHeight="1" x14ac:dyDescent="0.25">
      <c r="A11" s="121"/>
      <c r="B11" s="553" t="s">
        <v>111</v>
      </c>
      <c r="C11" s="554"/>
      <c r="D11" s="555"/>
      <c r="E11" s="211"/>
      <c r="F11" s="212"/>
      <c r="G11" s="122"/>
      <c r="H11" s="124"/>
    </row>
    <row r="12" spans="1:8" ht="18" customHeight="1" x14ac:dyDescent="0.25">
      <c r="A12" s="121"/>
      <c r="B12" s="553" t="s">
        <v>112</v>
      </c>
      <c r="C12" s="554"/>
      <c r="D12" s="555"/>
      <c r="E12" s="211"/>
      <c r="F12" s="212"/>
      <c r="G12" s="122"/>
      <c r="H12" s="124"/>
    </row>
    <row r="13" spans="1:8" ht="18" customHeight="1" x14ac:dyDescent="0.25">
      <c r="A13" s="121"/>
      <c r="B13" s="553" t="s">
        <v>113</v>
      </c>
      <c r="C13" s="554"/>
      <c r="D13" s="555"/>
      <c r="E13" s="211"/>
      <c r="F13" s="212"/>
      <c r="G13" s="122"/>
      <c r="H13" s="124"/>
    </row>
    <row r="14" spans="1:8" ht="18" customHeight="1" x14ac:dyDescent="0.25">
      <c r="A14" s="121"/>
      <c r="B14" s="553" t="s">
        <v>114</v>
      </c>
      <c r="C14" s="554"/>
      <c r="D14" s="555"/>
      <c r="E14" s="211"/>
      <c r="F14" s="212"/>
      <c r="G14" s="122"/>
      <c r="H14" s="124"/>
    </row>
    <row r="15" spans="1:8" ht="18" customHeight="1" x14ac:dyDescent="0.25">
      <c r="A15" s="121"/>
      <c r="B15" s="553" t="s">
        <v>115</v>
      </c>
      <c r="C15" s="554"/>
      <c r="D15" s="555"/>
      <c r="E15" s="211"/>
      <c r="F15" s="212"/>
      <c r="G15" s="122"/>
      <c r="H15" s="124"/>
    </row>
    <row r="16" spans="1:8" ht="15" customHeight="1" x14ac:dyDescent="0.25">
      <c r="A16" s="130"/>
      <c r="B16" s="131"/>
      <c r="C16" s="131"/>
      <c r="D16" s="131"/>
      <c r="E16" s="132"/>
      <c r="F16" s="123"/>
      <c r="G16" s="123"/>
      <c r="H16" s="133"/>
    </row>
    <row r="17" spans="1:8" x14ac:dyDescent="0.25">
      <c r="A17" s="110"/>
      <c r="B17" s="110"/>
      <c r="C17" s="110"/>
      <c r="D17" s="110"/>
      <c r="E17" s="134"/>
      <c r="F17" s="110"/>
      <c r="G17" s="110"/>
      <c r="H17" s="110"/>
    </row>
    <row r="18" spans="1:8" x14ac:dyDescent="0.25">
      <c r="A18" s="99"/>
      <c r="B18" s="100"/>
      <c r="C18" s="100"/>
      <c r="D18" s="100"/>
      <c r="E18" s="100"/>
      <c r="F18" s="100"/>
      <c r="G18" s="100"/>
      <c r="H18" s="101"/>
    </row>
    <row r="19" spans="1:8" x14ac:dyDescent="0.25">
      <c r="A19" s="135" t="s">
        <v>116</v>
      </c>
      <c r="B19" s="511" t="s">
        <v>117</v>
      </c>
      <c r="C19" s="511"/>
      <c r="D19" s="103"/>
      <c r="E19" s="103"/>
      <c r="F19" s="103"/>
      <c r="G19" s="103"/>
      <c r="H19" s="104"/>
    </row>
    <row r="20" spans="1:8" x14ac:dyDescent="0.25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3.8" x14ac:dyDescent="0.3">
      <c r="A21" s="138"/>
      <c r="B21" s="538" t="s">
        <v>118</v>
      </c>
      <c r="C21" s="538"/>
      <c r="D21" s="538"/>
      <c r="E21" s="69"/>
      <c r="F21" s="69"/>
      <c r="G21" s="69"/>
      <c r="H21" s="139"/>
    </row>
    <row r="22" spans="1:8" s="140" customFormat="1" ht="13.8" x14ac:dyDescent="0.3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3.8" x14ac:dyDescent="0.3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3">
      <c r="A24" s="138"/>
      <c r="B24" s="549" t="s">
        <v>119</v>
      </c>
      <c r="C24" s="549"/>
      <c r="D24" s="549"/>
      <c r="E24" s="549"/>
      <c r="F24" s="549"/>
      <c r="G24" s="549"/>
      <c r="H24" s="550"/>
    </row>
    <row r="25" spans="1:8" s="140" customFormat="1" ht="13.8" x14ac:dyDescent="0.3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3.8" x14ac:dyDescent="0.3">
      <c r="A26" s="138"/>
      <c r="B26" s="143" t="s">
        <v>120</v>
      </c>
      <c r="C26" s="143"/>
      <c r="D26" s="143"/>
      <c r="E26" s="143"/>
      <c r="F26" s="143"/>
      <c r="G26" s="143"/>
      <c r="H26" s="144"/>
    </row>
    <row r="27" spans="1:8" s="140" customFormat="1" ht="13.8" x14ac:dyDescent="0.3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3.8" x14ac:dyDescent="0.3">
      <c r="A28" s="138"/>
      <c r="B28" s="538" t="s">
        <v>121</v>
      </c>
      <c r="C28" s="538"/>
      <c r="D28" s="538"/>
      <c r="E28" s="538"/>
      <c r="F28" s="538"/>
      <c r="G28" s="538"/>
      <c r="H28" s="539"/>
    </row>
    <row r="29" spans="1:8" s="140" customFormat="1" ht="13.8" x14ac:dyDescent="0.3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3.8" x14ac:dyDescent="0.3">
      <c r="A30" s="138"/>
      <c r="B30" s="540" t="s">
        <v>122</v>
      </c>
      <c r="C30" s="540"/>
      <c r="D30" s="540"/>
      <c r="E30" s="540"/>
      <c r="F30" s="540"/>
      <c r="G30" s="540"/>
      <c r="H30" s="541"/>
    </row>
    <row r="31" spans="1:8" s="140" customFormat="1" ht="13.8" x14ac:dyDescent="0.3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3">
      <c r="A32" s="138"/>
      <c r="B32" s="549" t="s">
        <v>140</v>
      </c>
      <c r="C32" s="549"/>
      <c r="D32" s="549"/>
      <c r="E32" s="549"/>
      <c r="F32" s="549"/>
      <c r="G32" s="549"/>
      <c r="H32" s="550"/>
    </row>
    <row r="33" spans="1:8" s="140" customFormat="1" ht="13.8" x14ac:dyDescent="0.3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3">
      <c r="A34" s="138"/>
      <c r="B34" s="551" t="s">
        <v>142</v>
      </c>
      <c r="C34" s="551"/>
      <c r="D34" s="551"/>
      <c r="E34" s="551"/>
      <c r="F34" s="551"/>
      <c r="G34" s="551"/>
      <c r="H34" s="552"/>
    </row>
    <row r="35" spans="1:8" s="140" customFormat="1" ht="12.75" customHeight="1" x14ac:dyDescent="0.3">
      <c r="A35" s="138"/>
      <c r="B35" s="145"/>
      <c r="C35" s="145" t="s">
        <v>141</v>
      </c>
      <c r="D35" s="145"/>
      <c r="E35" s="145"/>
      <c r="F35" s="145"/>
      <c r="G35" s="145"/>
      <c r="H35" s="146"/>
    </row>
    <row r="36" spans="1:8" s="140" customFormat="1" ht="13.8" x14ac:dyDescent="0.3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3.8" x14ac:dyDescent="0.3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3.8" x14ac:dyDescent="0.3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3.8" x14ac:dyDescent="0.3">
      <c r="A39" s="138"/>
      <c r="B39" s="70" t="s">
        <v>4</v>
      </c>
      <c r="C39" s="141"/>
      <c r="D39" s="142" t="s">
        <v>123</v>
      </c>
      <c r="E39" s="542"/>
      <c r="F39" s="542"/>
      <c r="G39" s="542"/>
      <c r="H39" s="139"/>
    </row>
    <row r="40" spans="1:8" s="140" customFormat="1" ht="13.8" x14ac:dyDescent="0.3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3.8" x14ac:dyDescent="0.3">
      <c r="A41" s="138"/>
      <c r="B41" s="69"/>
      <c r="C41" s="69"/>
      <c r="D41" s="69"/>
      <c r="E41" s="542"/>
      <c r="F41" s="542"/>
      <c r="G41" s="542"/>
      <c r="H41" s="139"/>
    </row>
    <row r="42" spans="1:8" s="140" customFormat="1" ht="13.8" x14ac:dyDescent="0.3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3.8" x14ac:dyDescent="0.3">
      <c r="A43" s="138"/>
      <c r="B43" s="69"/>
      <c r="C43" s="69"/>
      <c r="D43" s="69"/>
      <c r="E43" s="542"/>
      <c r="F43" s="542"/>
      <c r="G43" s="542"/>
      <c r="H43" s="139"/>
    </row>
    <row r="44" spans="1:8" s="140" customFormat="1" ht="13.8" x14ac:dyDescent="0.3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3.8" x14ac:dyDescent="0.3">
      <c r="A45" s="138"/>
      <c r="B45" s="69"/>
      <c r="C45" s="69"/>
      <c r="D45" s="69"/>
      <c r="E45" s="542"/>
      <c r="F45" s="542"/>
      <c r="G45" s="542"/>
      <c r="H45" s="139"/>
    </row>
    <row r="46" spans="1:8" s="140" customFormat="1" ht="13.8" x14ac:dyDescent="0.3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3.8" x14ac:dyDescent="0.3">
      <c r="A47" s="138"/>
      <c r="B47" s="69"/>
      <c r="C47" s="69"/>
      <c r="D47" s="69"/>
      <c r="E47" s="542"/>
      <c r="F47" s="542"/>
      <c r="G47" s="542"/>
      <c r="H47" s="139"/>
    </row>
    <row r="48" spans="1:8" x14ac:dyDescent="0.25">
      <c r="A48" s="105"/>
      <c r="B48" s="103"/>
      <c r="C48" s="103"/>
      <c r="D48" s="103"/>
      <c r="E48" s="103"/>
      <c r="F48" s="103"/>
      <c r="G48" s="103"/>
      <c r="H48" s="104"/>
    </row>
    <row r="49" spans="1:8" x14ac:dyDescent="0.25">
      <c r="A49" s="105"/>
      <c r="B49" s="103"/>
      <c r="C49" s="103"/>
      <c r="D49" s="103"/>
      <c r="E49" s="103"/>
      <c r="F49" s="103"/>
      <c r="G49" s="103"/>
      <c r="H49" s="104"/>
    </row>
    <row r="50" spans="1:8" x14ac:dyDescent="0.25">
      <c r="A50" s="105"/>
      <c r="B50" s="103"/>
      <c r="C50" s="103"/>
      <c r="D50" s="103"/>
      <c r="E50" s="103"/>
      <c r="F50" s="103"/>
      <c r="G50" s="103"/>
      <c r="H50" s="104"/>
    </row>
    <row r="51" spans="1:8" x14ac:dyDescent="0.25">
      <c r="A51" s="543" t="s">
        <v>124</v>
      </c>
      <c r="B51" s="544"/>
      <c r="C51" s="544"/>
      <c r="D51" s="544"/>
      <c r="E51" s="544"/>
      <c r="F51" s="544"/>
      <c r="G51" s="544"/>
      <c r="H51" s="545"/>
    </row>
    <row r="52" spans="1:8" x14ac:dyDescent="0.25">
      <c r="A52" s="546"/>
      <c r="B52" s="547"/>
      <c r="C52" s="547"/>
      <c r="D52" s="547"/>
      <c r="E52" s="547"/>
      <c r="F52" s="547"/>
      <c r="G52" s="547"/>
      <c r="H52" s="548"/>
    </row>
    <row r="53" spans="1:8" x14ac:dyDescent="0.25">
      <c r="A53" s="107"/>
      <c r="B53" s="108"/>
      <c r="C53" s="108"/>
      <c r="D53" s="108"/>
      <c r="E53" s="108"/>
      <c r="F53" s="108"/>
      <c r="G53" s="108"/>
      <c r="H53" s="109"/>
    </row>
  </sheetData>
  <mergeCells count="24">
    <mergeCell ref="B19:C19"/>
    <mergeCell ref="B21:D21"/>
    <mergeCell ref="B24:H24"/>
    <mergeCell ref="B11:D11"/>
    <mergeCell ref="B12:D12"/>
    <mergeCell ref="B13:D13"/>
    <mergeCell ref="B14:D14"/>
    <mergeCell ref="B15:D15"/>
    <mergeCell ref="B8:D8"/>
    <mergeCell ref="A1:C1"/>
    <mergeCell ref="B3:C3"/>
    <mergeCell ref="B5:D6"/>
    <mergeCell ref="E5:F5"/>
    <mergeCell ref="B7:D7"/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
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A1:T171"/>
  <sheetViews>
    <sheetView workbookViewId="0">
      <selection activeCell="K4" sqref="K4:L52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33203125" bestFit="1" customWidth="1"/>
    <col min="16" max="16" width="5.6640625" customWidth="1"/>
    <col min="17" max="17" width="10.6640625" bestFit="1" customWidth="1"/>
  </cols>
  <sheetData>
    <row r="1" spans="1:20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6" x14ac:dyDescent="0.3">
      <c r="A2" s="147"/>
      <c r="B2" s="566" t="s">
        <v>144</v>
      </c>
      <c r="C2" s="566"/>
      <c r="D2" s="566"/>
      <c r="E2" s="566"/>
      <c r="F2" s="566"/>
      <c r="G2" s="566"/>
      <c r="H2" s="566"/>
      <c r="I2" s="566"/>
      <c r="J2" s="147"/>
      <c r="K2" s="149" t="s">
        <v>145</v>
      </c>
      <c r="L2" s="151" t="s">
        <v>187</v>
      </c>
      <c r="M2" s="151"/>
      <c r="N2" s="151"/>
      <c r="O2" s="151"/>
      <c r="Q2" s="567" t="s">
        <v>187</v>
      </c>
      <c r="R2" s="567"/>
      <c r="S2" s="567"/>
      <c r="T2" s="567"/>
    </row>
    <row r="3" spans="1:20" x14ac:dyDescent="0.25">
      <c r="A3" s="147"/>
      <c r="B3" s="147" t="s">
        <v>190</v>
      </c>
      <c r="C3" s="147"/>
      <c r="D3" s="147"/>
      <c r="E3" s="147"/>
      <c r="F3" s="147"/>
      <c r="G3" s="147"/>
      <c r="H3" s="147"/>
      <c r="I3" s="147"/>
      <c r="J3" s="147"/>
      <c r="K3" s="147" t="s">
        <v>191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3.8" x14ac:dyDescent="0.3">
      <c r="A4" s="147"/>
      <c r="B4" s="147" t="s">
        <v>146</v>
      </c>
      <c r="C4" s="147"/>
      <c r="D4" s="147"/>
      <c r="E4" s="147"/>
      <c r="F4" s="147"/>
      <c r="G4" s="147"/>
      <c r="H4" s="147"/>
      <c r="I4" s="147"/>
      <c r="J4" s="147"/>
      <c r="K4" s="274" t="s">
        <v>208</v>
      </c>
      <c r="L4" s="275">
        <v>59470</v>
      </c>
      <c r="Q4" s="150">
        <v>59470</v>
      </c>
    </row>
    <row r="5" spans="1:20" ht="13.8" x14ac:dyDescent="0.3">
      <c r="A5" s="147"/>
      <c r="B5" s="148" t="s">
        <v>147</v>
      </c>
      <c r="C5" s="147"/>
      <c r="D5" s="147"/>
      <c r="E5" s="147"/>
      <c r="F5" s="147"/>
      <c r="G5" s="147"/>
      <c r="H5" s="147"/>
      <c r="I5" s="147"/>
      <c r="J5" s="147"/>
      <c r="K5" s="274" t="s">
        <v>209</v>
      </c>
      <c r="L5" s="275">
        <v>63550</v>
      </c>
      <c r="Q5" s="150">
        <v>63550</v>
      </c>
    </row>
    <row r="6" spans="1:20" ht="13.8" x14ac:dyDescent="0.3">
      <c r="A6" s="147"/>
      <c r="B6" s="147" t="s">
        <v>185</v>
      </c>
      <c r="C6" s="147"/>
      <c r="D6" s="147"/>
      <c r="E6" s="147"/>
      <c r="F6" s="147"/>
      <c r="G6" s="147"/>
      <c r="H6" s="147"/>
      <c r="I6" s="147"/>
      <c r="J6" s="147"/>
      <c r="K6" s="274" t="s">
        <v>210</v>
      </c>
      <c r="L6" s="275">
        <v>59470</v>
      </c>
      <c r="Q6" s="150">
        <v>67310</v>
      </c>
    </row>
    <row r="7" spans="1:20" ht="13.8" x14ac:dyDescent="0.3">
      <c r="A7" s="147"/>
      <c r="B7" s="147" t="s">
        <v>148</v>
      </c>
      <c r="C7" s="147"/>
      <c r="D7" s="147"/>
      <c r="E7" s="147"/>
      <c r="F7" s="147"/>
      <c r="G7" s="147"/>
      <c r="H7" s="147"/>
      <c r="I7" s="147"/>
      <c r="J7" s="147"/>
      <c r="K7" s="274" t="s">
        <v>211</v>
      </c>
      <c r="L7" s="275">
        <v>63550</v>
      </c>
      <c r="Q7" s="150">
        <v>72030</v>
      </c>
    </row>
    <row r="8" spans="1:20" ht="13.8" x14ac:dyDescent="0.3">
      <c r="A8" s="147"/>
      <c r="B8" s="147" t="s">
        <v>149</v>
      </c>
      <c r="C8" s="147"/>
      <c r="D8" s="147"/>
      <c r="E8" s="147"/>
      <c r="F8" s="147"/>
      <c r="G8" s="147"/>
      <c r="H8" s="147"/>
      <c r="I8" s="147"/>
      <c r="J8" s="147"/>
      <c r="K8" s="274" t="s">
        <v>212</v>
      </c>
      <c r="L8" s="275">
        <v>63550</v>
      </c>
      <c r="Q8" s="150"/>
    </row>
    <row r="9" spans="1:20" ht="13.8" x14ac:dyDescent="0.3">
      <c r="A9" s="147"/>
      <c r="B9" s="147" t="s">
        <v>177</v>
      </c>
      <c r="C9" s="147"/>
      <c r="D9" s="147"/>
      <c r="E9" s="147"/>
      <c r="F9" s="147"/>
      <c r="G9" s="147"/>
      <c r="H9" s="147"/>
      <c r="I9" s="147"/>
      <c r="J9" s="147"/>
      <c r="K9" s="276" t="s">
        <v>213</v>
      </c>
      <c r="L9" s="275">
        <v>67310</v>
      </c>
      <c r="P9" s="150"/>
    </row>
    <row r="10" spans="1:20" ht="13.8" x14ac:dyDescent="0.3">
      <c r="A10" s="147"/>
      <c r="B10" s="147" t="s">
        <v>150</v>
      </c>
      <c r="C10" s="147"/>
      <c r="D10" s="147"/>
      <c r="E10" s="147"/>
      <c r="F10" s="147"/>
      <c r="G10" s="147"/>
      <c r="H10" s="147"/>
      <c r="I10" s="147"/>
      <c r="J10" s="147"/>
      <c r="K10" s="274" t="s">
        <v>214</v>
      </c>
      <c r="L10" s="275">
        <v>59470</v>
      </c>
      <c r="P10" s="150"/>
    </row>
    <row r="11" spans="1:20" ht="13.8" x14ac:dyDescent="0.3">
      <c r="A11" s="147"/>
      <c r="B11" s="147" t="s">
        <v>151</v>
      </c>
      <c r="C11" s="147"/>
      <c r="D11" s="147"/>
      <c r="E11" s="147"/>
      <c r="F11" s="147"/>
      <c r="G11" s="147"/>
      <c r="H11" s="147"/>
      <c r="I11" s="147"/>
      <c r="J11" s="147"/>
      <c r="K11" s="274" t="s">
        <v>215</v>
      </c>
      <c r="L11" s="275">
        <v>63550</v>
      </c>
      <c r="P11" s="150"/>
    </row>
    <row r="12" spans="1:20" ht="13.8" x14ac:dyDescent="0.3">
      <c r="A12" s="147"/>
      <c r="B12" s="147" t="s">
        <v>152</v>
      </c>
      <c r="C12" s="147"/>
      <c r="D12" s="147"/>
      <c r="E12" s="147"/>
      <c r="F12" s="147"/>
      <c r="G12" s="147"/>
      <c r="H12" s="147"/>
      <c r="I12" s="147"/>
      <c r="J12" s="147"/>
      <c r="K12" s="274" t="s">
        <v>216</v>
      </c>
      <c r="L12" s="275">
        <v>59470</v>
      </c>
      <c r="P12" s="150"/>
    </row>
    <row r="13" spans="1:20" ht="13.8" x14ac:dyDescent="0.3">
      <c r="A13" s="147"/>
      <c r="B13" s="147" t="s">
        <v>153</v>
      </c>
      <c r="C13" s="147"/>
      <c r="D13" s="147"/>
      <c r="E13" s="147"/>
      <c r="F13" s="147"/>
      <c r="G13" s="147"/>
      <c r="H13" s="147"/>
      <c r="I13" s="147"/>
      <c r="J13" s="147"/>
      <c r="K13" s="274" t="s">
        <v>217</v>
      </c>
      <c r="L13" s="275">
        <v>59470</v>
      </c>
      <c r="P13" s="150"/>
    </row>
    <row r="14" spans="1:20" ht="13.8" x14ac:dyDescent="0.3">
      <c r="A14" s="147"/>
      <c r="B14" s="147" t="s">
        <v>154</v>
      </c>
      <c r="C14" s="147"/>
      <c r="D14" s="147"/>
      <c r="E14" s="147"/>
      <c r="F14" s="147"/>
      <c r="G14" s="147"/>
      <c r="H14" s="147"/>
      <c r="I14" s="147"/>
      <c r="J14" s="147"/>
      <c r="K14" s="274" t="s">
        <v>218</v>
      </c>
      <c r="L14" s="275">
        <v>59470</v>
      </c>
      <c r="P14" s="150"/>
    </row>
    <row r="15" spans="1:20" ht="13.8" x14ac:dyDescent="0.3">
      <c r="A15" s="147"/>
      <c r="B15" s="147" t="s">
        <v>155</v>
      </c>
      <c r="C15" s="147"/>
      <c r="D15" s="147"/>
      <c r="E15" s="147"/>
      <c r="F15" s="147"/>
      <c r="G15" s="147"/>
      <c r="H15" s="147"/>
      <c r="I15" s="147"/>
      <c r="J15" s="147"/>
      <c r="K15" s="274" t="s">
        <v>219</v>
      </c>
      <c r="L15" s="275">
        <v>72030</v>
      </c>
      <c r="P15" s="150"/>
    </row>
    <row r="16" spans="1:20" ht="13.8" x14ac:dyDescent="0.3">
      <c r="A16" s="147"/>
      <c r="B16" s="147" t="s">
        <v>158</v>
      </c>
      <c r="C16" s="147"/>
      <c r="D16" s="147"/>
      <c r="E16" s="147"/>
      <c r="F16" s="147"/>
      <c r="G16" s="147"/>
      <c r="H16" s="147"/>
      <c r="I16" s="147"/>
      <c r="J16" s="147"/>
      <c r="K16" s="274" t="s">
        <v>220</v>
      </c>
      <c r="L16" s="275">
        <v>67310</v>
      </c>
      <c r="P16" s="150"/>
    </row>
    <row r="17" spans="1:16" ht="13.8" x14ac:dyDescent="0.3">
      <c r="A17" s="147"/>
      <c r="B17" s="147" t="s">
        <v>156</v>
      </c>
      <c r="C17" s="147"/>
      <c r="D17" s="147"/>
      <c r="E17" s="147"/>
      <c r="F17" s="147"/>
      <c r="G17" s="147"/>
      <c r="H17" s="147"/>
      <c r="I17" s="147"/>
      <c r="J17" s="147"/>
      <c r="K17" s="274" t="s">
        <v>221</v>
      </c>
      <c r="L17" s="275">
        <v>67310</v>
      </c>
      <c r="P17" s="150"/>
    </row>
    <row r="18" spans="1:16" ht="12.75" customHeight="1" x14ac:dyDescent="0.3">
      <c r="A18" s="147"/>
      <c r="B18" s="147" t="s">
        <v>157</v>
      </c>
      <c r="C18" s="147"/>
      <c r="D18" s="147"/>
      <c r="E18" s="147"/>
      <c r="F18" s="147"/>
      <c r="G18" s="147"/>
      <c r="H18" s="147"/>
      <c r="I18" s="147"/>
      <c r="J18" s="147"/>
      <c r="K18" s="274" t="s">
        <v>222</v>
      </c>
      <c r="L18" s="275">
        <v>72030</v>
      </c>
      <c r="P18" s="150"/>
    </row>
    <row r="19" spans="1:16" ht="12.75" customHeight="1" x14ac:dyDescent="0.3">
      <c r="A19" s="147"/>
      <c r="B19" s="147" t="s">
        <v>159</v>
      </c>
      <c r="C19" s="147"/>
      <c r="D19" s="147"/>
      <c r="E19" s="147"/>
      <c r="F19" s="147"/>
      <c r="G19" s="147"/>
      <c r="H19" s="147"/>
      <c r="I19" s="147"/>
      <c r="J19" s="147"/>
      <c r="K19" s="274" t="s">
        <v>223</v>
      </c>
      <c r="L19" s="275">
        <v>59470</v>
      </c>
      <c r="P19" s="150"/>
    </row>
    <row r="20" spans="1:16" ht="13.8" x14ac:dyDescent="0.3">
      <c r="A20" s="147"/>
      <c r="B20" s="147" t="s">
        <v>160</v>
      </c>
      <c r="C20" s="147"/>
      <c r="D20" s="147"/>
      <c r="E20" s="147"/>
      <c r="F20" s="147"/>
      <c r="G20" s="147"/>
      <c r="H20" s="147"/>
      <c r="I20" s="147"/>
      <c r="J20" s="147"/>
      <c r="K20" s="274" t="s">
        <v>224</v>
      </c>
      <c r="L20" s="275">
        <v>63550</v>
      </c>
      <c r="P20" s="150"/>
    </row>
    <row r="21" spans="1:16" ht="12.75" customHeight="1" x14ac:dyDescent="0.3">
      <c r="A21" s="147"/>
      <c r="B21" s="147" t="s">
        <v>161</v>
      </c>
      <c r="C21" s="147"/>
      <c r="D21" s="147"/>
      <c r="E21" s="147"/>
      <c r="F21" s="147"/>
      <c r="G21" s="147"/>
      <c r="H21" s="147"/>
      <c r="I21" s="147"/>
      <c r="J21" s="147"/>
      <c r="K21" s="274" t="s">
        <v>225</v>
      </c>
      <c r="L21" s="275">
        <v>67310</v>
      </c>
      <c r="P21" s="150"/>
    </row>
    <row r="22" spans="1:16" ht="13.8" x14ac:dyDescent="0.3">
      <c r="A22" s="147"/>
      <c r="B22" s="147" t="s">
        <v>162</v>
      </c>
      <c r="C22" s="147"/>
      <c r="D22" s="147"/>
      <c r="E22" s="147"/>
      <c r="F22" s="147"/>
      <c r="G22" s="147"/>
      <c r="H22" s="147"/>
      <c r="I22" s="147"/>
      <c r="J22" s="147"/>
      <c r="K22" s="274" t="s">
        <v>226</v>
      </c>
      <c r="L22" s="275">
        <v>67310</v>
      </c>
      <c r="P22" s="150"/>
    </row>
    <row r="23" spans="1:16" ht="13.8" x14ac:dyDescent="0.3">
      <c r="A23" s="147"/>
      <c r="B23" s="147" t="s">
        <v>163</v>
      </c>
      <c r="C23" s="147"/>
      <c r="D23" s="147"/>
      <c r="E23" s="147"/>
      <c r="F23" s="147"/>
      <c r="G23" s="147"/>
      <c r="H23" s="147"/>
      <c r="I23" s="147"/>
      <c r="J23" s="147"/>
      <c r="K23" s="274" t="s">
        <v>227</v>
      </c>
      <c r="L23" s="275">
        <v>72030</v>
      </c>
      <c r="P23" s="150"/>
    </row>
    <row r="24" spans="1:16" ht="13.8" x14ac:dyDescent="0.3">
      <c r="A24" s="147"/>
      <c r="B24" s="147" t="s">
        <v>166</v>
      </c>
      <c r="C24" s="147"/>
      <c r="D24" s="147"/>
      <c r="E24" s="147"/>
      <c r="F24" s="147"/>
      <c r="G24" s="147"/>
      <c r="H24" s="147"/>
      <c r="I24" s="147"/>
      <c r="J24" s="147"/>
      <c r="K24" s="274" t="s">
        <v>228</v>
      </c>
      <c r="L24" s="275">
        <v>67310</v>
      </c>
      <c r="P24" s="150"/>
    </row>
    <row r="25" spans="1:16" ht="13.8" x14ac:dyDescent="0.3">
      <c r="A25" s="147"/>
      <c r="B25" s="147" t="s">
        <v>167</v>
      </c>
      <c r="C25" s="147"/>
      <c r="D25" s="147"/>
      <c r="E25" s="147"/>
      <c r="F25" s="147"/>
      <c r="G25" s="147"/>
      <c r="H25" s="147"/>
      <c r="I25" s="147"/>
      <c r="J25" s="147"/>
      <c r="K25" s="274" t="s">
        <v>229</v>
      </c>
      <c r="L25" s="275">
        <v>67310</v>
      </c>
      <c r="P25" s="150"/>
    </row>
    <row r="26" spans="1:16" ht="13.8" x14ac:dyDescent="0.3">
      <c r="A26" s="147"/>
      <c r="B26" s="147" t="s">
        <v>168</v>
      </c>
      <c r="C26" s="147"/>
      <c r="D26" s="147"/>
      <c r="E26" s="147"/>
      <c r="F26" s="147"/>
      <c r="G26" s="147"/>
      <c r="H26" s="147"/>
      <c r="I26" s="147"/>
      <c r="J26" s="147"/>
      <c r="K26" s="274" t="s">
        <v>230</v>
      </c>
      <c r="L26" s="275">
        <v>59470</v>
      </c>
      <c r="P26" s="150"/>
    </row>
    <row r="27" spans="1:16" ht="12.75" customHeight="1" x14ac:dyDescent="0.3">
      <c r="A27" s="147"/>
      <c r="B27" s="147" t="s">
        <v>169</v>
      </c>
      <c r="C27" s="147"/>
      <c r="D27" s="147"/>
      <c r="E27" s="147"/>
      <c r="F27" s="147"/>
      <c r="G27" s="147"/>
      <c r="H27" s="147"/>
      <c r="I27" s="147"/>
      <c r="J27" s="147"/>
      <c r="K27" s="274" t="s">
        <v>231</v>
      </c>
      <c r="L27" s="275">
        <v>63550</v>
      </c>
    </row>
    <row r="28" spans="1:16" ht="12.75" customHeight="1" x14ac:dyDescent="0.3">
      <c r="A28" s="147"/>
      <c r="B28" s="147" t="s">
        <v>164</v>
      </c>
      <c r="C28" s="147"/>
      <c r="D28" s="147"/>
      <c r="E28" s="147"/>
      <c r="F28" s="147"/>
      <c r="G28" s="147"/>
      <c r="H28" s="147"/>
      <c r="I28" s="147"/>
      <c r="J28" s="147"/>
      <c r="K28" s="274" t="s">
        <v>232</v>
      </c>
      <c r="L28" s="275">
        <v>63550</v>
      </c>
      <c r="P28" s="150"/>
    </row>
    <row r="29" spans="1:16" ht="12.75" customHeight="1" x14ac:dyDescent="0.3">
      <c r="A29" s="147"/>
      <c r="B29" s="147" t="s">
        <v>170</v>
      </c>
      <c r="C29" s="147"/>
      <c r="D29" s="147"/>
      <c r="E29" s="147"/>
      <c r="F29" s="147"/>
      <c r="G29" s="147"/>
      <c r="H29" s="147"/>
      <c r="I29" s="147"/>
      <c r="J29" s="147"/>
      <c r="K29" s="274" t="s">
        <v>233</v>
      </c>
      <c r="L29" s="275">
        <v>59470</v>
      </c>
      <c r="P29" s="150"/>
    </row>
    <row r="30" spans="1:16" ht="12.75" customHeight="1" x14ac:dyDescent="0.3">
      <c r="A30" s="147"/>
      <c r="B30" s="147" t="s">
        <v>178</v>
      </c>
      <c r="C30" s="147"/>
      <c r="D30" s="147"/>
      <c r="E30" s="147"/>
      <c r="F30" s="147"/>
      <c r="G30" s="147"/>
      <c r="H30" s="147"/>
      <c r="I30" s="147"/>
      <c r="J30" s="147"/>
      <c r="K30" s="274" t="s">
        <v>234</v>
      </c>
      <c r="L30" s="275">
        <v>72030</v>
      </c>
      <c r="P30" s="150"/>
    </row>
    <row r="31" spans="1:16" ht="12.75" customHeight="1" x14ac:dyDescent="0.3">
      <c r="A31" s="147"/>
      <c r="B31" s="147" t="s">
        <v>165</v>
      </c>
      <c r="C31" s="147"/>
      <c r="D31" s="147"/>
      <c r="E31" s="147"/>
      <c r="F31" s="147"/>
      <c r="G31" s="147"/>
      <c r="H31" s="147"/>
      <c r="I31" s="147"/>
      <c r="J31" s="147"/>
      <c r="K31" s="274" t="s">
        <v>235</v>
      </c>
      <c r="L31" s="275">
        <v>67310</v>
      </c>
      <c r="P31" s="150"/>
    </row>
    <row r="32" spans="1:16" ht="12.75" customHeight="1" x14ac:dyDescent="0.3">
      <c r="A32" s="147"/>
      <c r="B32" s="147" t="s">
        <v>199</v>
      </c>
      <c r="C32" s="147"/>
      <c r="D32" s="147"/>
      <c r="E32" s="147"/>
      <c r="F32" s="147"/>
      <c r="G32" s="147"/>
      <c r="H32" s="147"/>
      <c r="I32" s="147"/>
      <c r="J32" s="147"/>
      <c r="K32" s="274" t="s">
        <v>236</v>
      </c>
      <c r="L32" s="275">
        <v>63550</v>
      </c>
      <c r="P32" s="150"/>
    </row>
    <row r="33" spans="1:16" ht="12.75" customHeight="1" x14ac:dyDescent="0.3">
      <c r="A33" s="147"/>
      <c r="B33" s="147" t="s">
        <v>179</v>
      </c>
      <c r="C33" s="147"/>
      <c r="D33" s="147"/>
      <c r="E33" s="147"/>
      <c r="F33" s="147"/>
      <c r="G33" s="147"/>
      <c r="H33" s="147"/>
      <c r="I33" s="147"/>
      <c r="J33" s="147"/>
      <c r="K33" s="274" t="s">
        <v>237</v>
      </c>
      <c r="L33" s="275">
        <v>72030</v>
      </c>
      <c r="P33" s="150"/>
    </row>
    <row r="34" spans="1:16" ht="13.8" x14ac:dyDescent="0.3">
      <c r="A34" s="147"/>
      <c r="B34" s="147" t="s">
        <v>171</v>
      </c>
      <c r="C34" s="147"/>
      <c r="D34" s="147"/>
      <c r="E34" s="147"/>
      <c r="F34" s="147"/>
      <c r="G34" s="147"/>
      <c r="H34" s="147"/>
      <c r="I34" s="147"/>
      <c r="J34" s="147"/>
      <c r="K34" s="274" t="s">
        <v>238</v>
      </c>
      <c r="L34" s="275">
        <v>72030</v>
      </c>
      <c r="P34" s="150"/>
    </row>
    <row r="35" spans="1:16" ht="13.8" x14ac:dyDescent="0.3">
      <c r="A35" s="147"/>
      <c r="B35" s="147" t="s">
        <v>180</v>
      </c>
      <c r="C35" s="147"/>
      <c r="D35" s="147"/>
      <c r="E35" s="147"/>
      <c r="F35" s="147"/>
      <c r="G35" s="147"/>
      <c r="H35" s="147"/>
      <c r="I35" s="147"/>
      <c r="J35" s="147"/>
      <c r="K35" s="274" t="s">
        <v>239</v>
      </c>
      <c r="L35" s="275">
        <v>63550</v>
      </c>
      <c r="P35" s="150"/>
    </row>
    <row r="36" spans="1:16" ht="13.8" x14ac:dyDescent="0.3">
      <c r="A36" s="147"/>
      <c r="B36" s="147" t="s">
        <v>181</v>
      </c>
      <c r="C36" s="147"/>
      <c r="D36" s="147"/>
      <c r="E36" s="147"/>
      <c r="F36" s="147"/>
      <c r="G36" s="147"/>
      <c r="H36" s="147"/>
      <c r="I36" s="147"/>
      <c r="J36" s="147"/>
      <c r="K36" s="274" t="s">
        <v>240</v>
      </c>
      <c r="L36" s="275">
        <v>63550</v>
      </c>
      <c r="P36" s="150"/>
    </row>
    <row r="37" spans="1:16" ht="12.75" customHeight="1" x14ac:dyDescent="0.3">
      <c r="A37" s="147"/>
      <c r="B37" s="147" t="s">
        <v>182</v>
      </c>
      <c r="C37" s="147"/>
      <c r="D37" s="147"/>
      <c r="E37" s="147"/>
      <c r="F37" s="147"/>
      <c r="G37" s="147"/>
      <c r="H37" s="147"/>
      <c r="I37" s="147"/>
      <c r="J37" s="147"/>
      <c r="K37" s="274" t="s">
        <v>241</v>
      </c>
      <c r="L37" s="275">
        <v>67310</v>
      </c>
      <c r="P37" s="150"/>
    </row>
    <row r="38" spans="1:16" ht="12.75" customHeight="1" x14ac:dyDescent="0.3">
      <c r="A38" s="147"/>
      <c r="B38" s="147" t="s">
        <v>172</v>
      </c>
      <c r="C38" s="147"/>
      <c r="D38" s="147"/>
      <c r="E38" s="147"/>
      <c r="F38" s="147"/>
      <c r="G38" s="147"/>
      <c r="H38" s="147"/>
      <c r="I38" s="147"/>
      <c r="J38" s="147"/>
      <c r="K38" s="274" t="s">
        <v>242</v>
      </c>
      <c r="L38" s="275">
        <v>67310</v>
      </c>
      <c r="P38" s="150"/>
    </row>
    <row r="39" spans="1:16" ht="12.75" customHeight="1" x14ac:dyDescent="0.3">
      <c r="A39" s="147"/>
      <c r="B39" s="147" t="s">
        <v>173</v>
      </c>
      <c r="C39" s="147"/>
      <c r="D39" s="147"/>
      <c r="E39" s="147"/>
      <c r="F39" s="147"/>
      <c r="G39" s="147"/>
      <c r="H39" s="147"/>
      <c r="I39" s="147"/>
      <c r="J39" s="147"/>
      <c r="K39" s="274" t="s">
        <v>243</v>
      </c>
      <c r="L39" s="275">
        <v>67310</v>
      </c>
      <c r="P39" s="150"/>
    </row>
    <row r="40" spans="1:16" ht="12.75" customHeight="1" x14ac:dyDescent="0.25">
      <c r="A40" s="147"/>
      <c r="B40" s="147" t="s">
        <v>174</v>
      </c>
      <c r="C40" s="147"/>
      <c r="D40" s="147"/>
      <c r="E40" s="147"/>
      <c r="F40" s="147"/>
      <c r="G40" s="147"/>
      <c r="H40" s="147"/>
      <c r="I40" s="147"/>
      <c r="J40" s="147"/>
      <c r="K40" s="274" t="s">
        <v>244</v>
      </c>
      <c r="L40" s="277">
        <v>67310</v>
      </c>
      <c r="P40" s="150"/>
    </row>
    <row r="41" spans="1:16" ht="12.75" customHeight="1" x14ac:dyDescent="0.3">
      <c r="A41" s="147"/>
      <c r="B41" s="147" t="s">
        <v>183</v>
      </c>
      <c r="C41" s="147"/>
      <c r="D41" s="147"/>
      <c r="E41" s="147"/>
      <c r="F41" s="147"/>
      <c r="G41" s="147"/>
      <c r="H41" s="147"/>
      <c r="I41" s="147"/>
      <c r="J41" s="147"/>
      <c r="K41" s="274" t="s">
        <v>245</v>
      </c>
      <c r="L41" s="275">
        <v>67310</v>
      </c>
      <c r="P41" s="150"/>
    </row>
    <row r="42" spans="1:16" ht="13.8" x14ac:dyDescent="0.3">
      <c r="A42" s="147"/>
      <c r="B42" s="147" t="s">
        <v>184</v>
      </c>
      <c r="C42" s="147"/>
      <c r="D42" s="147"/>
      <c r="E42" s="147"/>
      <c r="F42" s="147"/>
      <c r="G42" s="147"/>
      <c r="H42" s="147"/>
      <c r="I42" s="147"/>
      <c r="J42" s="147"/>
      <c r="K42" s="274" t="s">
        <v>246</v>
      </c>
      <c r="L42" s="275">
        <v>67310</v>
      </c>
      <c r="P42" s="150"/>
    </row>
    <row r="43" spans="1:16" ht="13.8" x14ac:dyDescent="0.3">
      <c r="A43" s="147"/>
      <c r="B43" s="147" t="s">
        <v>175</v>
      </c>
      <c r="C43" s="147"/>
      <c r="D43" s="147"/>
      <c r="E43" s="147"/>
      <c r="F43" s="147"/>
      <c r="G43" s="147"/>
      <c r="H43" s="147"/>
      <c r="I43" s="147"/>
      <c r="J43" s="147"/>
      <c r="K43" s="274" t="s">
        <v>247</v>
      </c>
      <c r="L43" s="275">
        <v>67310</v>
      </c>
      <c r="P43" s="150"/>
    </row>
    <row r="44" spans="1:16" ht="13.8" x14ac:dyDescent="0.3">
      <c r="A44" s="147"/>
      <c r="B44" t="s">
        <v>176</v>
      </c>
      <c r="D44" s="147"/>
      <c r="E44" s="147"/>
      <c r="F44" s="147"/>
      <c r="G44" s="147"/>
      <c r="H44" s="147"/>
      <c r="I44" s="147"/>
      <c r="J44" s="147"/>
      <c r="K44" s="274" t="s">
        <v>248</v>
      </c>
      <c r="L44" s="275">
        <v>63550</v>
      </c>
      <c r="P44" s="150"/>
    </row>
    <row r="45" spans="1:16" ht="13.8" x14ac:dyDescent="0.3">
      <c r="A45" s="147"/>
      <c r="E45" s="147"/>
      <c r="F45" s="147"/>
      <c r="G45" s="147"/>
      <c r="H45" s="147"/>
      <c r="I45" s="147"/>
      <c r="J45" s="147"/>
      <c r="K45" s="274" t="s">
        <v>249</v>
      </c>
      <c r="L45" s="275">
        <v>67310</v>
      </c>
      <c r="P45" s="150"/>
    </row>
    <row r="46" spans="1:16" ht="13.8" x14ac:dyDescent="0.3">
      <c r="A46" s="147"/>
      <c r="C46" s="147"/>
      <c r="D46" s="147"/>
      <c r="E46" s="147"/>
      <c r="F46" s="147"/>
      <c r="G46" s="147"/>
      <c r="H46" s="147"/>
      <c r="I46" s="147"/>
      <c r="J46" s="147"/>
      <c r="K46" s="274" t="s">
        <v>250</v>
      </c>
      <c r="L46" s="275">
        <v>72030</v>
      </c>
      <c r="P46" s="150"/>
    </row>
    <row r="47" spans="1:16" ht="13.8" x14ac:dyDescent="0.3">
      <c r="B47" s="147"/>
      <c r="K47" s="274" t="s">
        <v>251</v>
      </c>
      <c r="L47" s="275">
        <v>63550</v>
      </c>
      <c r="P47" s="150"/>
    </row>
    <row r="48" spans="1:16" ht="13.8" x14ac:dyDescent="0.3">
      <c r="K48" s="274" t="s">
        <v>252</v>
      </c>
      <c r="L48" s="275">
        <v>63550</v>
      </c>
      <c r="P48" s="150"/>
    </row>
    <row r="49" spans="11:16" ht="13.8" x14ac:dyDescent="0.3">
      <c r="K49" s="274" t="s">
        <v>253</v>
      </c>
      <c r="L49" s="275">
        <v>63550</v>
      </c>
      <c r="P49" s="150"/>
    </row>
    <row r="50" spans="11:16" ht="13.8" x14ac:dyDescent="0.3">
      <c r="K50" s="274" t="s">
        <v>254</v>
      </c>
      <c r="L50" s="275">
        <v>67310</v>
      </c>
      <c r="P50" s="150"/>
    </row>
    <row r="51" spans="11:16" ht="13.8" x14ac:dyDescent="0.3">
      <c r="K51" s="274" t="s">
        <v>255</v>
      </c>
      <c r="L51" s="275">
        <v>59470</v>
      </c>
      <c r="P51" s="150"/>
    </row>
    <row r="52" spans="11:16" ht="13.8" x14ac:dyDescent="0.3">
      <c r="K52" s="274" t="s">
        <v>256</v>
      </c>
      <c r="L52" s="275">
        <v>63550</v>
      </c>
      <c r="P52" s="150"/>
    </row>
    <row r="53" spans="11:16" x14ac:dyDescent="0.25">
      <c r="K53" s="271"/>
      <c r="L53" s="272"/>
      <c r="P53" s="150"/>
    </row>
    <row r="54" spans="11:16" x14ac:dyDescent="0.25">
      <c r="K54" s="271"/>
      <c r="L54" s="272"/>
      <c r="P54" s="150"/>
    </row>
    <row r="55" spans="11:16" x14ac:dyDescent="0.25">
      <c r="K55" s="271"/>
      <c r="L55" s="272"/>
      <c r="P55" s="150"/>
    </row>
    <row r="56" spans="11:16" x14ac:dyDescent="0.25">
      <c r="K56" s="271"/>
      <c r="L56" s="272"/>
      <c r="P56" s="150"/>
    </row>
    <row r="57" spans="11:16" x14ac:dyDescent="0.25">
      <c r="K57" s="271"/>
      <c r="L57" s="272"/>
      <c r="P57" s="150"/>
    </row>
    <row r="58" spans="11:16" x14ac:dyDescent="0.25">
      <c r="K58" s="271"/>
      <c r="L58" s="272"/>
      <c r="P58" s="150"/>
    </row>
    <row r="59" spans="11:16" x14ac:dyDescent="0.25">
      <c r="K59" s="271"/>
      <c r="L59" s="272"/>
      <c r="P59" s="150"/>
    </row>
    <row r="60" spans="11:16" x14ac:dyDescent="0.25">
      <c r="K60" s="271"/>
      <c r="L60" s="272"/>
      <c r="P60" s="150"/>
    </row>
    <row r="61" spans="11:16" x14ac:dyDescent="0.25">
      <c r="K61" s="271"/>
      <c r="L61" s="272"/>
      <c r="P61" s="150"/>
    </row>
    <row r="62" spans="11:16" x14ac:dyDescent="0.25">
      <c r="K62" s="271"/>
      <c r="L62" s="272"/>
      <c r="P62" s="150"/>
    </row>
    <row r="63" spans="11:16" x14ac:dyDescent="0.25">
      <c r="K63" s="271"/>
      <c r="L63" s="272"/>
      <c r="P63" s="150"/>
    </row>
    <row r="64" spans="11:16" x14ac:dyDescent="0.25">
      <c r="K64" s="271"/>
      <c r="L64" s="272"/>
      <c r="P64" s="150"/>
    </row>
    <row r="65" spans="11:16" x14ac:dyDescent="0.25">
      <c r="K65" s="271"/>
      <c r="L65" s="272"/>
      <c r="P65" s="150"/>
    </row>
    <row r="66" spans="11:16" x14ac:dyDescent="0.25">
      <c r="K66" s="271"/>
      <c r="L66" s="272"/>
      <c r="P66" s="150"/>
    </row>
    <row r="67" spans="11:16" x14ac:dyDescent="0.25">
      <c r="K67" s="271"/>
      <c r="L67" s="272"/>
      <c r="P67" s="150"/>
    </row>
    <row r="68" spans="11:16" x14ac:dyDescent="0.25">
      <c r="K68" s="271"/>
      <c r="L68" s="272"/>
    </row>
    <row r="69" spans="11:16" x14ac:dyDescent="0.25">
      <c r="K69" s="271"/>
      <c r="L69" s="272"/>
      <c r="P69" s="150"/>
    </row>
    <row r="70" spans="11:16" x14ac:dyDescent="0.25">
      <c r="K70" s="271"/>
      <c r="L70" s="272"/>
      <c r="P70" s="150"/>
    </row>
    <row r="71" spans="11:16" x14ac:dyDescent="0.25">
      <c r="K71" s="271"/>
      <c r="L71" s="272"/>
      <c r="P71" s="150"/>
    </row>
    <row r="72" spans="11:16" x14ac:dyDescent="0.25">
      <c r="K72" s="271"/>
      <c r="L72" s="272"/>
      <c r="P72" s="150"/>
    </row>
    <row r="73" spans="11:16" x14ac:dyDescent="0.25">
      <c r="K73" s="271"/>
      <c r="L73" s="272"/>
      <c r="P73" s="150"/>
    </row>
    <row r="74" spans="11:16" x14ac:dyDescent="0.25">
      <c r="K74" s="271"/>
      <c r="L74" s="272"/>
      <c r="P74" s="150"/>
    </row>
    <row r="75" spans="11:16" x14ac:dyDescent="0.25">
      <c r="K75" s="271"/>
      <c r="L75" s="272"/>
      <c r="P75" s="150"/>
    </row>
    <row r="76" spans="11:16" x14ac:dyDescent="0.25">
      <c r="K76" s="271"/>
      <c r="L76" s="272"/>
      <c r="P76" s="150"/>
    </row>
    <row r="77" spans="11:16" x14ac:dyDescent="0.25">
      <c r="K77" s="271"/>
      <c r="L77" s="272"/>
      <c r="P77" s="150"/>
    </row>
    <row r="78" spans="11:16" x14ac:dyDescent="0.25">
      <c r="K78" s="271"/>
      <c r="L78" s="272"/>
      <c r="P78" s="150"/>
    </row>
    <row r="79" spans="11:16" x14ac:dyDescent="0.25">
      <c r="K79" s="271"/>
      <c r="L79" s="272"/>
      <c r="P79" s="150"/>
    </row>
    <row r="80" spans="11:16" x14ac:dyDescent="0.25">
      <c r="K80" s="271"/>
      <c r="L80" s="272"/>
      <c r="P80" s="150"/>
    </row>
    <row r="81" spans="11:16" x14ac:dyDescent="0.25">
      <c r="K81" s="271"/>
      <c r="L81" s="272"/>
      <c r="P81" s="150"/>
    </row>
    <row r="82" spans="11:16" x14ac:dyDescent="0.25">
      <c r="K82" s="271"/>
      <c r="L82" s="272"/>
      <c r="P82" s="150"/>
    </row>
    <row r="83" spans="11:16" x14ac:dyDescent="0.25">
      <c r="K83" s="270"/>
      <c r="L83" s="273"/>
      <c r="P83" s="150"/>
    </row>
    <row r="84" spans="11:16" x14ac:dyDescent="0.25">
      <c r="K84" s="271"/>
      <c r="L84" s="272"/>
      <c r="P84" s="150"/>
    </row>
    <row r="85" spans="11:16" x14ac:dyDescent="0.25">
      <c r="K85" s="271"/>
      <c r="L85" s="272"/>
      <c r="P85" s="150"/>
    </row>
    <row r="86" spans="11:16" x14ac:dyDescent="0.25">
      <c r="K86" s="271"/>
      <c r="L86" s="272"/>
      <c r="P86" s="150"/>
    </row>
    <row r="87" spans="11:16" x14ac:dyDescent="0.25">
      <c r="K87" s="271"/>
      <c r="L87" s="272"/>
      <c r="P87" s="150"/>
    </row>
    <row r="88" spans="11:16" x14ac:dyDescent="0.25">
      <c r="K88" s="271"/>
      <c r="L88" s="272"/>
      <c r="P88" s="150"/>
    </row>
    <row r="89" spans="11:16" x14ac:dyDescent="0.25">
      <c r="K89" s="271"/>
      <c r="L89" s="272"/>
      <c r="P89" s="150"/>
    </row>
    <row r="90" spans="11:16" x14ac:dyDescent="0.25">
      <c r="K90" s="271"/>
      <c r="L90" s="272"/>
      <c r="P90" s="150"/>
    </row>
    <row r="91" spans="11:16" x14ac:dyDescent="0.25">
      <c r="K91" s="271"/>
      <c r="L91" s="272"/>
      <c r="P91" s="150"/>
    </row>
    <row r="92" spans="11:16" x14ac:dyDescent="0.25">
      <c r="K92" s="271"/>
      <c r="L92" s="272"/>
      <c r="P92" s="150"/>
    </row>
    <row r="93" spans="11:16" x14ac:dyDescent="0.25">
      <c r="K93" s="271"/>
      <c r="L93" s="272"/>
      <c r="P93" s="150"/>
    </row>
    <row r="94" spans="11:16" x14ac:dyDescent="0.25">
      <c r="K94" s="271"/>
      <c r="L94" s="272"/>
      <c r="P94" s="150"/>
    </row>
    <row r="95" spans="11:16" x14ac:dyDescent="0.25">
      <c r="K95" s="271"/>
      <c r="L95" s="272"/>
      <c r="P95" s="150"/>
    </row>
    <row r="96" spans="11:16" x14ac:dyDescent="0.25">
      <c r="K96" s="271"/>
      <c r="L96" s="272"/>
      <c r="P96" s="150"/>
    </row>
    <row r="97" spans="11:16" x14ac:dyDescent="0.25">
      <c r="K97" s="271"/>
      <c r="L97" s="272"/>
      <c r="P97" s="150"/>
    </row>
    <row r="98" spans="11:16" x14ac:dyDescent="0.25">
      <c r="K98" s="271"/>
      <c r="L98" s="272"/>
      <c r="P98" s="150"/>
    </row>
    <row r="99" spans="11:16" x14ac:dyDescent="0.25">
      <c r="K99" s="270"/>
      <c r="L99" s="273"/>
      <c r="P99" s="150"/>
    </row>
    <row r="100" spans="11:16" x14ac:dyDescent="0.25">
      <c r="K100" s="271"/>
      <c r="L100" s="272"/>
    </row>
    <row r="101" spans="11:16" x14ac:dyDescent="0.25">
      <c r="K101" s="271"/>
      <c r="L101" s="272"/>
    </row>
    <row r="102" spans="11:16" x14ac:dyDescent="0.25">
      <c r="K102" s="271"/>
      <c r="L102" s="272"/>
      <c r="P102" s="150"/>
    </row>
    <row r="103" spans="11:16" x14ac:dyDescent="0.25">
      <c r="K103" s="271"/>
      <c r="L103" s="272"/>
      <c r="P103" s="150"/>
    </row>
    <row r="104" spans="11:16" x14ac:dyDescent="0.25">
      <c r="K104" s="271"/>
      <c r="L104" s="272"/>
      <c r="P104" s="150"/>
    </row>
    <row r="105" spans="11:16" x14ac:dyDescent="0.25">
      <c r="K105" s="271"/>
      <c r="L105" s="272"/>
      <c r="P105" s="150"/>
    </row>
    <row r="106" spans="11:16" x14ac:dyDescent="0.25">
      <c r="K106" s="271"/>
      <c r="L106" s="272"/>
      <c r="P106" s="150"/>
    </row>
    <row r="107" spans="11:16" x14ac:dyDescent="0.25">
      <c r="K107" s="271"/>
      <c r="L107" s="272"/>
      <c r="P107" s="150"/>
    </row>
    <row r="108" spans="11:16" x14ac:dyDescent="0.25">
      <c r="K108" s="271"/>
      <c r="L108" s="272"/>
      <c r="P108" s="150"/>
    </row>
    <row r="109" spans="11:16" x14ac:dyDescent="0.25">
      <c r="K109" s="271"/>
      <c r="L109" s="272"/>
      <c r="P109" s="150"/>
    </row>
    <row r="110" spans="11:16" x14ac:dyDescent="0.25">
      <c r="K110" s="271"/>
      <c r="L110" s="272"/>
      <c r="P110" s="150"/>
    </row>
    <row r="111" spans="11:16" x14ac:dyDescent="0.25">
      <c r="K111" s="271"/>
      <c r="L111" s="272"/>
      <c r="P111" s="150"/>
    </row>
    <row r="112" spans="11:16" x14ac:dyDescent="0.25">
      <c r="K112" s="271"/>
      <c r="L112" s="272"/>
      <c r="P112" s="150"/>
    </row>
    <row r="113" spans="11:16" x14ac:dyDescent="0.25">
      <c r="K113" s="271"/>
      <c r="L113" s="272"/>
      <c r="P113" s="150"/>
    </row>
    <row r="114" spans="11:16" x14ac:dyDescent="0.25">
      <c r="K114" s="271"/>
      <c r="L114" s="272"/>
      <c r="P114" s="150"/>
    </row>
    <row r="115" spans="11:16" x14ac:dyDescent="0.25">
      <c r="K115" s="271"/>
      <c r="L115" s="272"/>
      <c r="P115" s="150"/>
    </row>
    <row r="116" spans="11:16" x14ac:dyDescent="0.25">
      <c r="K116" s="271"/>
      <c r="L116" s="272"/>
      <c r="P116" s="150"/>
    </row>
    <row r="117" spans="11:16" x14ac:dyDescent="0.25">
      <c r="K117" s="271"/>
      <c r="L117" s="272"/>
      <c r="P117" s="150"/>
    </row>
    <row r="118" spans="11:16" x14ac:dyDescent="0.25">
      <c r="K118" s="271"/>
      <c r="L118" s="272"/>
      <c r="P118" s="150"/>
    </row>
    <row r="119" spans="11:16" x14ac:dyDescent="0.25">
      <c r="K119" s="271"/>
      <c r="L119" s="272"/>
      <c r="P119" s="150"/>
    </row>
    <row r="120" spans="11:16" x14ac:dyDescent="0.25">
      <c r="K120" s="271"/>
      <c r="L120" s="272"/>
      <c r="P120" s="150"/>
    </row>
    <row r="121" spans="11:16" x14ac:dyDescent="0.25">
      <c r="K121" s="271"/>
      <c r="L121" s="272"/>
      <c r="P121" s="150"/>
    </row>
    <row r="122" spans="11:16" x14ac:dyDescent="0.25">
      <c r="K122" s="271"/>
      <c r="L122" s="272"/>
      <c r="P122" s="150"/>
    </row>
    <row r="123" spans="11:16" x14ac:dyDescent="0.25">
      <c r="K123" s="271"/>
      <c r="L123" s="272"/>
      <c r="P123" s="150"/>
    </row>
    <row r="124" spans="11:16" x14ac:dyDescent="0.25">
      <c r="K124" s="271"/>
      <c r="L124" s="272"/>
      <c r="P124" s="150"/>
    </row>
    <row r="125" spans="11:16" x14ac:dyDescent="0.25">
      <c r="K125" s="271"/>
      <c r="L125" s="272"/>
      <c r="P125" s="150"/>
    </row>
    <row r="126" spans="11:16" x14ac:dyDescent="0.25">
      <c r="K126" s="271"/>
      <c r="L126" s="272"/>
      <c r="P126" s="150"/>
    </row>
    <row r="127" spans="11:16" x14ac:dyDescent="0.25">
      <c r="K127" s="271"/>
      <c r="L127" s="272"/>
      <c r="P127" s="150"/>
    </row>
    <row r="128" spans="11:16" x14ac:dyDescent="0.25">
      <c r="K128" s="271"/>
      <c r="L128" s="272"/>
      <c r="P128" s="150"/>
    </row>
    <row r="129" spans="11:17" x14ac:dyDescent="0.25">
      <c r="K129" s="271"/>
      <c r="L129" s="272"/>
      <c r="P129" s="150"/>
    </row>
    <row r="130" spans="11:17" x14ac:dyDescent="0.25">
      <c r="K130" s="271"/>
      <c r="L130" s="272"/>
      <c r="P130" s="150"/>
    </row>
    <row r="131" spans="11:17" x14ac:dyDescent="0.25">
      <c r="K131" s="271"/>
      <c r="L131" s="272"/>
      <c r="O131" s="150"/>
      <c r="P131" s="150"/>
      <c r="Q131" s="150"/>
    </row>
    <row r="132" spans="11:17" x14ac:dyDescent="0.25">
      <c r="K132" s="271"/>
      <c r="L132" s="272"/>
      <c r="O132" s="150"/>
      <c r="P132" s="150"/>
      <c r="Q132" s="150"/>
    </row>
    <row r="133" spans="11:17" x14ac:dyDescent="0.25">
      <c r="K133" s="271"/>
      <c r="L133" s="272"/>
      <c r="O133" s="150"/>
      <c r="P133" s="150"/>
      <c r="Q133" s="150"/>
    </row>
    <row r="134" spans="11:17" x14ac:dyDescent="0.25">
      <c r="K134" s="271"/>
      <c r="L134" s="272"/>
      <c r="O134" s="150"/>
      <c r="P134" s="150"/>
      <c r="Q134" s="150"/>
    </row>
    <row r="135" spans="11:17" x14ac:dyDescent="0.25">
      <c r="K135" s="270"/>
      <c r="L135" s="273"/>
      <c r="O135" s="150"/>
      <c r="P135" s="150"/>
      <c r="Q135" s="150"/>
    </row>
    <row r="136" spans="11:17" x14ac:dyDescent="0.25">
      <c r="K136" s="271"/>
      <c r="L136" s="272"/>
      <c r="O136" s="150"/>
      <c r="P136" s="150"/>
      <c r="Q136" s="150"/>
    </row>
    <row r="137" spans="11:17" x14ac:dyDescent="0.25">
      <c r="K137" s="271"/>
      <c r="L137" s="272"/>
      <c r="O137" s="150"/>
      <c r="P137" s="150"/>
      <c r="Q137" s="150"/>
    </row>
    <row r="138" spans="11:17" x14ac:dyDescent="0.25">
      <c r="K138" s="271"/>
      <c r="L138" s="272"/>
      <c r="O138" s="150"/>
      <c r="P138" s="150"/>
      <c r="Q138" s="150"/>
    </row>
    <row r="139" spans="11:17" x14ac:dyDescent="0.25">
      <c r="K139" s="271"/>
      <c r="L139" s="272"/>
    </row>
    <row r="140" spans="11:17" x14ac:dyDescent="0.25">
      <c r="K140" s="270"/>
      <c r="L140" s="273"/>
    </row>
    <row r="141" spans="11:17" x14ac:dyDescent="0.25">
      <c r="K141" s="271"/>
      <c r="L141" s="272"/>
    </row>
    <row r="142" spans="11:17" x14ac:dyDescent="0.25">
      <c r="K142" s="271"/>
      <c r="L142" s="272"/>
    </row>
    <row r="143" spans="11:17" x14ac:dyDescent="0.25">
      <c r="K143" s="271"/>
      <c r="L143" s="272"/>
    </row>
    <row r="144" spans="11:17" x14ac:dyDescent="0.25">
      <c r="K144" s="271"/>
      <c r="L144" s="272"/>
    </row>
    <row r="145" spans="11:12" x14ac:dyDescent="0.25">
      <c r="K145" s="271"/>
      <c r="L145" s="272"/>
    </row>
    <row r="146" spans="11:12" x14ac:dyDescent="0.25">
      <c r="K146" s="271"/>
      <c r="L146" s="272"/>
    </row>
    <row r="147" spans="11:12" x14ac:dyDescent="0.25">
      <c r="K147" s="270"/>
      <c r="L147" s="273"/>
    </row>
    <row r="148" spans="11:12" x14ac:dyDescent="0.25">
      <c r="K148" s="271"/>
      <c r="L148" s="272"/>
    </row>
    <row r="149" spans="11:12" x14ac:dyDescent="0.25">
      <c r="K149" s="271"/>
      <c r="L149" s="272"/>
    </row>
    <row r="150" spans="11:12" x14ac:dyDescent="0.25">
      <c r="K150" s="271"/>
      <c r="L150" s="272"/>
    </row>
    <row r="151" spans="11:12" x14ac:dyDescent="0.25">
      <c r="K151" s="271"/>
      <c r="L151" s="272"/>
    </row>
    <row r="152" spans="11:12" x14ac:dyDescent="0.25">
      <c r="K152" s="271"/>
      <c r="L152" s="272"/>
    </row>
    <row r="153" spans="11:12" x14ac:dyDescent="0.25">
      <c r="K153" s="271"/>
      <c r="L153" s="272"/>
    </row>
    <row r="154" spans="11:12" x14ac:dyDescent="0.25">
      <c r="K154" s="271"/>
      <c r="L154" s="272"/>
    </row>
    <row r="155" spans="11:12" x14ac:dyDescent="0.25">
      <c r="K155" s="271"/>
      <c r="L155" s="272"/>
    </row>
    <row r="156" spans="11:12" x14ac:dyDescent="0.25">
      <c r="K156" s="271"/>
      <c r="L156" s="272"/>
    </row>
    <row r="157" spans="11:12" x14ac:dyDescent="0.25">
      <c r="K157" s="271"/>
      <c r="L157" s="272"/>
    </row>
    <row r="158" spans="11:12" x14ac:dyDescent="0.25">
      <c r="K158" s="271"/>
      <c r="L158" s="272"/>
    </row>
    <row r="159" spans="11:12" x14ac:dyDescent="0.25">
      <c r="K159" s="270"/>
      <c r="L159" s="272"/>
    </row>
    <row r="160" spans="11:12" x14ac:dyDescent="0.25">
      <c r="K160" s="271"/>
      <c r="L160" s="272"/>
    </row>
    <row r="161" spans="11:12" x14ac:dyDescent="0.25">
      <c r="K161" s="241"/>
      <c r="L161" s="150"/>
    </row>
    <row r="162" spans="11:12" x14ac:dyDescent="0.25">
      <c r="K162" s="240"/>
      <c r="L162" s="150"/>
    </row>
    <row r="163" spans="11:12" x14ac:dyDescent="0.25">
      <c r="K163" s="241"/>
      <c r="L163" s="150"/>
    </row>
    <row r="164" spans="11:12" x14ac:dyDescent="0.25">
      <c r="K164" s="241"/>
      <c r="L164" s="150"/>
    </row>
    <row r="165" spans="11:12" x14ac:dyDescent="0.25">
      <c r="K165" s="240"/>
      <c r="L165" s="150"/>
    </row>
    <row r="166" spans="11:12" x14ac:dyDescent="0.25">
      <c r="K166" s="240"/>
      <c r="L166" s="150"/>
    </row>
    <row r="167" spans="11:12" x14ac:dyDescent="0.25">
      <c r="K167" s="240"/>
      <c r="L167" s="150"/>
    </row>
    <row r="168" spans="11:12" x14ac:dyDescent="0.25">
      <c r="K168" s="240"/>
      <c r="L168" s="150"/>
    </row>
    <row r="169" spans="11:12" x14ac:dyDescent="0.25">
      <c r="K169" s="240"/>
      <c r="L169" s="150"/>
    </row>
    <row r="170" spans="11:12" x14ac:dyDescent="0.25">
      <c r="K170" s="240"/>
      <c r="L170" s="150"/>
    </row>
    <row r="171" spans="11:12" x14ac:dyDescent="0.25">
      <c r="K171" s="240"/>
      <c r="L171" s="150"/>
    </row>
  </sheetData>
  <sheetProtection algorithmName="SHA-512" hashValue="vXsThCAg3V3K/4DXBPL+Dy6EypZTeG/Vajs4YREVzPLZiERkMu4tlsZKqpfsU9pxMyJD4d5skjGvixTYkr8d2A==" saltValue="LKT/HQQtLEGMzR6fSutzDA==" spinCount="100000" sheet="1" objects="1" scenarios="1"/>
  <sortState xmlns:xlrd2="http://schemas.microsoft.com/office/spreadsheetml/2017/richdata2" ref="P4:P128">
    <sortCondition ref="P4"/>
  </sortState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Susana Luís</cp:lastModifiedBy>
  <cp:lastPrinted>2022-04-22T15:00:17Z</cp:lastPrinted>
  <dcterms:created xsi:type="dcterms:W3CDTF">1996-10-08T23:32:33Z</dcterms:created>
  <dcterms:modified xsi:type="dcterms:W3CDTF">2024-06-07T14:51:30Z</dcterms:modified>
</cp:coreProperties>
</file>